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0" windowWidth="21840" windowHeight="12225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9"/>
  <c r="Q20"/>
  <c r="W262" l="1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V11" i="6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9"/>
  <c r="V10"/>
  <c r="D11" i="3" l="1"/>
  <c r="F11" s="1"/>
  <c r="D7" i="9" l="1"/>
  <c r="D8" s="1"/>
  <c r="E11" i="3"/>
  <c r="L10" i="6" l="1"/>
  <c r="N10"/>
  <c r="M11"/>
  <c r="L12"/>
  <c r="N12"/>
  <c r="M13"/>
  <c r="L14"/>
  <c r="N14"/>
  <c r="M15"/>
  <c r="L16"/>
  <c r="N16"/>
  <c r="M17"/>
  <c r="L18"/>
  <c r="N18"/>
  <c r="M19"/>
  <c r="L20"/>
  <c r="N20"/>
  <c r="M21"/>
  <c r="L22"/>
  <c r="N22"/>
  <c r="M23"/>
  <c r="L24"/>
  <c r="N24"/>
  <c r="M25"/>
  <c r="L26"/>
  <c r="N26"/>
  <c r="M27"/>
  <c r="L28"/>
  <c r="N28"/>
  <c r="M29"/>
  <c r="L30"/>
  <c r="N30"/>
  <c r="M31"/>
  <c r="L32"/>
  <c r="N32"/>
  <c r="M33"/>
  <c r="L34"/>
  <c r="N34"/>
  <c r="M35"/>
  <c r="L36"/>
  <c r="N36"/>
  <c r="M37"/>
  <c r="L38"/>
  <c r="N38"/>
  <c r="M39"/>
  <c r="L40"/>
  <c r="N40"/>
  <c r="M41"/>
  <c r="L42"/>
  <c r="N42"/>
  <c r="M43"/>
  <c r="L44"/>
  <c r="N44"/>
  <c r="M45"/>
  <c r="L46"/>
  <c r="N46"/>
  <c r="M47"/>
  <c r="L48"/>
  <c r="N48"/>
  <c r="M49"/>
  <c r="L50"/>
  <c r="N50"/>
  <c r="M51"/>
  <c r="L52"/>
  <c r="N52"/>
  <c r="M53"/>
  <c r="L54"/>
  <c r="N54"/>
  <c r="M55"/>
  <c r="L56"/>
  <c r="N56"/>
  <c r="M57"/>
  <c r="L58"/>
  <c r="N58"/>
  <c r="M59"/>
  <c r="L60"/>
  <c r="N60"/>
  <c r="M61"/>
  <c r="L62"/>
  <c r="N62"/>
  <c r="M63"/>
  <c r="L64"/>
  <c r="N64"/>
  <c r="M65"/>
  <c r="L66"/>
  <c r="N66"/>
  <c r="M67"/>
  <c r="L68"/>
  <c r="N68"/>
  <c r="M69"/>
  <c r="L70"/>
  <c r="N70"/>
  <c r="M71"/>
  <c r="L72"/>
  <c r="N72"/>
  <c r="M73"/>
  <c r="L74"/>
  <c r="N74"/>
  <c r="M75"/>
  <c r="L76"/>
  <c r="N76"/>
  <c r="M77"/>
  <c r="L78"/>
  <c r="N78"/>
  <c r="M79"/>
  <c r="L80"/>
  <c r="N80"/>
  <c r="M81"/>
  <c r="L82"/>
  <c r="N82"/>
  <c r="M83"/>
  <c r="L84"/>
  <c r="N84"/>
  <c r="M85"/>
  <c r="L86"/>
  <c r="N86"/>
  <c r="M87"/>
  <c r="L88"/>
  <c r="N88"/>
  <c r="M89"/>
  <c r="L90"/>
  <c r="N90"/>
  <c r="M91"/>
  <c r="L92"/>
  <c r="N92"/>
  <c r="M93"/>
  <c r="L94"/>
  <c r="N94"/>
  <c r="M95"/>
  <c r="L96"/>
  <c r="N96"/>
  <c r="M97"/>
  <c r="L98"/>
  <c r="N98"/>
  <c r="M99"/>
  <c r="L100"/>
  <c r="N100"/>
  <c r="M101"/>
  <c r="L102"/>
  <c r="N102"/>
  <c r="M103"/>
  <c r="L104"/>
  <c r="N104"/>
  <c r="M105"/>
  <c r="L106"/>
  <c r="N106"/>
  <c r="M107"/>
  <c r="L108"/>
  <c r="N108"/>
  <c r="M109"/>
  <c r="L110"/>
  <c r="N110"/>
  <c r="M111"/>
  <c r="L112"/>
  <c r="N112"/>
  <c r="M113"/>
  <c r="L114"/>
  <c r="N114"/>
  <c r="M115"/>
  <c r="L116"/>
  <c r="N116"/>
  <c r="M117"/>
  <c r="L118"/>
  <c r="N118"/>
  <c r="M119"/>
  <c r="L120"/>
  <c r="N120"/>
  <c r="M121"/>
  <c r="L122"/>
  <c r="N122"/>
  <c r="M123"/>
  <c r="L124"/>
  <c r="N124"/>
  <c r="M125"/>
  <c r="L126"/>
  <c r="N126"/>
  <c r="M127"/>
  <c r="L128"/>
  <c r="N128"/>
  <c r="M129"/>
  <c r="L130"/>
  <c r="N130"/>
  <c r="M131"/>
  <c r="L132"/>
  <c r="N132"/>
  <c r="M133"/>
  <c r="L134"/>
  <c r="N134"/>
  <c r="M135"/>
  <c r="L136"/>
  <c r="N136"/>
  <c r="M137"/>
  <c r="L138"/>
  <c r="N138"/>
  <c r="M139"/>
  <c r="L140"/>
  <c r="N140"/>
  <c r="M141"/>
  <c r="L142"/>
  <c r="N142"/>
  <c r="M143"/>
  <c r="L144"/>
  <c r="N144"/>
  <c r="M145"/>
  <c r="L146"/>
  <c r="N146"/>
  <c r="M147"/>
  <c r="L148"/>
  <c r="N148"/>
  <c r="M149"/>
  <c r="L150"/>
  <c r="N150"/>
  <c r="M151"/>
  <c r="L152"/>
  <c r="N152"/>
  <c r="M153"/>
  <c r="L154"/>
  <c r="N154"/>
  <c r="M155"/>
  <c r="L156"/>
  <c r="N156"/>
  <c r="M157"/>
  <c r="L158"/>
  <c r="N158"/>
  <c r="M159"/>
  <c r="L160"/>
  <c r="N160"/>
  <c r="M161"/>
  <c r="L162"/>
  <c r="N162"/>
  <c r="M163"/>
  <c r="L164"/>
  <c r="N164"/>
  <c r="M165"/>
  <c r="L166"/>
  <c r="N166"/>
  <c r="M167"/>
  <c r="L168"/>
  <c r="N168"/>
  <c r="M169"/>
  <c r="L170"/>
  <c r="N170"/>
  <c r="M171"/>
  <c r="L172"/>
  <c r="N172"/>
  <c r="M173"/>
  <c r="L174"/>
  <c r="N174"/>
  <c r="M175"/>
  <c r="L176"/>
  <c r="N176"/>
  <c r="M177"/>
  <c r="L178"/>
  <c r="N178"/>
  <c r="M179"/>
  <c r="L180"/>
  <c r="L11"/>
  <c r="M12"/>
  <c r="N13"/>
  <c r="L15"/>
  <c r="M16"/>
  <c r="N17"/>
  <c r="L19"/>
  <c r="M20"/>
  <c r="N21"/>
  <c r="L23"/>
  <c r="M24"/>
  <c r="N25"/>
  <c r="L27"/>
  <c r="M28"/>
  <c r="N29"/>
  <c r="L31"/>
  <c r="M32"/>
  <c r="N33"/>
  <c r="L35"/>
  <c r="M36"/>
  <c r="N37"/>
  <c r="L39"/>
  <c r="M40"/>
  <c r="N41"/>
  <c r="L43"/>
  <c r="M44"/>
  <c r="N45"/>
  <c r="L47"/>
  <c r="M48"/>
  <c r="N49"/>
  <c r="L51"/>
  <c r="M52"/>
  <c r="N53"/>
  <c r="L55"/>
  <c r="M56"/>
  <c r="N57"/>
  <c r="L59"/>
  <c r="M60"/>
  <c r="N61"/>
  <c r="L63"/>
  <c r="M64"/>
  <c r="N65"/>
  <c r="L67"/>
  <c r="M68"/>
  <c r="N69"/>
  <c r="L71"/>
  <c r="M72"/>
  <c r="N73"/>
  <c r="L75"/>
  <c r="M76"/>
  <c r="N77"/>
  <c r="L79"/>
  <c r="M80"/>
  <c r="N81"/>
  <c r="L83"/>
  <c r="M84"/>
  <c r="N85"/>
  <c r="L87"/>
  <c r="M88"/>
  <c r="N89"/>
  <c r="L91"/>
  <c r="M92"/>
  <c r="N93"/>
  <c r="L95"/>
  <c r="M96"/>
  <c r="N97"/>
  <c r="L99"/>
  <c r="M100"/>
  <c r="N101"/>
  <c r="L103"/>
  <c r="M104"/>
  <c r="N105"/>
  <c r="L107"/>
  <c r="M108"/>
  <c r="N109"/>
  <c r="L111"/>
  <c r="M112"/>
  <c r="N113"/>
  <c r="L115"/>
  <c r="M116"/>
  <c r="N117"/>
  <c r="L119"/>
  <c r="M120"/>
  <c r="N121"/>
  <c r="L123"/>
  <c r="M124"/>
  <c r="N125"/>
  <c r="L127"/>
  <c r="M128"/>
  <c r="N129"/>
  <c r="L131"/>
  <c r="M132"/>
  <c r="N133"/>
  <c r="L135"/>
  <c r="M136"/>
  <c r="N137"/>
  <c r="L139"/>
  <c r="M140"/>
  <c r="N141"/>
  <c r="L143"/>
  <c r="M144"/>
  <c r="N145"/>
  <c r="L147"/>
  <c r="M148"/>
  <c r="N149"/>
  <c r="L151"/>
  <c r="M152"/>
  <c r="N153"/>
  <c r="L155"/>
  <c r="M156"/>
  <c r="N157"/>
  <c r="L159"/>
  <c r="M160"/>
  <c r="N161"/>
  <c r="L163"/>
  <c r="M164"/>
  <c r="N165"/>
  <c r="L167"/>
  <c r="M168"/>
  <c r="N169"/>
  <c r="L171"/>
  <c r="M172"/>
  <c r="N173"/>
  <c r="L175"/>
  <c r="M176"/>
  <c r="N177"/>
  <c r="L179"/>
  <c r="M180"/>
  <c r="L181"/>
  <c r="N181"/>
  <c r="M182"/>
  <c r="L183"/>
  <c r="N183"/>
  <c r="M184"/>
  <c r="L185"/>
  <c r="N185"/>
  <c r="M186"/>
  <c r="L187"/>
  <c r="N187"/>
  <c r="M188"/>
  <c r="L189"/>
  <c r="N189"/>
  <c r="M190"/>
  <c r="L191"/>
  <c r="N191"/>
  <c r="M192"/>
  <c r="L193"/>
  <c r="N193"/>
  <c r="M194"/>
  <c r="L195"/>
  <c r="N195"/>
  <c r="M196"/>
  <c r="L197"/>
  <c r="N197"/>
  <c r="M198"/>
  <c r="L199"/>
  <c r="N199"/>
  <c r="M200"/>
  <c r="L201"/>
  <c r="N201"/>
  <c r="M202"/>
  <c r="L203"/>
  <c r="N203"/>
  <c r="M204"/>
  <c r="L205"/>
  <c r="N205"/>
  <c r="M206"/>
  <c r="L207"/>
  <c r="N207"/>
  <c r="M208"/>
  <c r="L209"/>
  <c r="N209"/>
  <c r="M210"/>
  <c r="L211"/>
  <c r="N211"/>
  <c r="M212"/>
  <c r="L213"/>
  <c r="N213"/>
  <c r="M214"/>
  <c r="L215"/>
  <c r="N215"/>
  <c r="M216"/>
  <c r="L217"/>
  <c r="N217"/>
  <c r="M218"/>
  <c r="L219"/>
  <c r="N219"/>
  <c r="M220"/>
  <c r="L221"/>
  <c r="N221"/>
  <c r="M222"/>
  <c r="L223"/>
  <c r="N223"/>
  <c r="M224"/>
  <c r="L225"/>
  <c r="N225"/>
  <c r="M226"/>
  <c r="L227"/>
  <c r="N227"/>
  <c r="M228"/>
  <c r="L229"/>
  <c r="N229"/>
  <c r="M230"/>
  <c r="L231"/>
  <c r="N231"/>
  <c r="M232"/>
  <c r="L233"/>
  <c r="N233"/>
  <c r="M234"/>
  <c r="L235"/>
  <c r="N235"/>
  <c r="M236"/>
  <c r="L237"/>
  <c r="N237"/>
  <c r="M238"/>
  <c r="L239"/>
  <c r="N239"/>
  <c r="M240"/>
  <c r="L241"/>
  <c r="N241"/>
  <c r="M242"/>
  <c r="L243"/>
  <c r="N243"/>
  <c r="M244"/>
  <c r="L245"/>
  <c r="N245"/>
  <c r="M246"/>
  <c r="L247"/>
  <c r="N247"/>
  <c r="M248"/>
  <c r="L249"/>
  <c r="N249"/>
  <c r="M250"/>
  <c r="L251"/>
  <c r="N251"/>
  <c r="M252"/>
  <c r="L253"/>
  <c r="N253"/>
  <c r="M254"/>
  <c r="L255"/>
  <c r="N255"/>
  <c r="M256"/>
  <c r="L257"/>
  <c r="N257"/>
  <c r="M9"/>
  <c r="L15" i="9"/>
  <c r="L17"/>
  <c r="L19"/>
  <c r="L21"/>
  <c r="L23"/>
  <c r="L25"/>
  <c r="L27"/>
  <c r="L29"/>
  <c r="L31"/>
  <c r="L33"/>
  <c r="L35"/>
  <c r="M10" i="6"/>
  <c r="N11"/>
  <c r="L13"/>
  <c r="M14"/>
  <c r="N15"/>
  <c r="L17"/>
  <c r="M18"/>
  <c r="N19"/>
  <c r="L21"/>
  <c r="M22"/>
  <c r="N23"/>
  <c r="L25"/>
  <c r="M26"/>
  <c r="N27"/>
  <c r="L29"/>
  <c r="M30"/>
  <c r="N31"/>
  <c r="L33"/>
  <c r="M34"/>
  <c r="N35"/>
  <c r="L37"/>
  <c r="M38"/>
  <c r="N39"/>
  <c r="L41"/>
  <c r="M42"/>
  <c r="N43"/>
  <c r="L45"/>
  <c r="M46"/>
  <c r="N47"/>
  <c r="L49"/>
  <c r="M50"/>
  <c r="N51"/>
  <c r="L53"/>
  <c r="M54"/>
  <c r="N55"/>
  <c r="L57"/>
  <c r="M58"/>
  <c r="N59"/>
  <c r="L61"/>
  <c r="M62"/>
  <c r="N63"/>
  <c r="L65"/>
  <c r="M66"/>
  <c r="N67"/>
  <c r="L69"/>
  <c r="M70"/>
  <c r="N71"/>
  <c r="L73"/>
  <c r="M74"/>
  <c r="N75"/>
  <c r="L77"/>
  <c r="M78"/>
  <c r="N79"/>
  <c r="L81"/>
  <c r="M82"/>
  <c r="N83"/>
  <c r="L85"/>
  <c r="M86"/>
  <c r="N87"/>
  <c r="L89"/>
  <c r="M90"/>
  <c r="N91"/>
  <c r="L93"/>
  <c r="M94"/>
  <c r="N95"/>
  <c r="L97"/>
  <c r="M98"/>
  <c r="N99"/>
  <c r="L101"/>
  <c r="M102"/>
  <c r="N103"/>
  <c r="L105"/>
  <c r="M106"/>
  <c r="N107"/>
  <c r="L109"/>
  <c r="M110"/>
  <c r="N111"/>
  <c r="L113"/>
  <c r="M114"/>
  <c r="N115"/>
  <c r="L117"/>
  <c r="M118"/>
  <c r="N119"/>
  <c r="L121"/>
  <c r="M122"/>
  <c r="N123"/>
  <c r="L125"/>
  <c r="M126"/>
  <c r="N127"/>
  <c r="L129"/>
  <c r="M130"/>
  <c r="N131"/>
  <c r="L133"/>
  <c r="M134"/>
  <c r="N135"/>
  <c r="L137"/>
  <c r="M138"/>
  <c r="N139"/>
  <c r="L141"/>
  <c r="M142"/>
  <c r="N143"/>
  <c r="L145"/>
  <c r="M146"/>
  <c r="N147"/>
  <c r="L149"/>
  <c r="M150"/>
  <c r="N151"/>
  <c r="L153"/>
  <c r="M154"/>
  <c r="N155"/>
  <c r="L157"/>
  <c r="M158"/>
  <c r="N159"/>
  <c r="L161"/>
  <c r="M162"/>
  <c r="N163"/>
  <c r="L165"/>
  <c r="M166"/>
  <c r="N167"/>
  <c r="L169"/>
  <c r="M170"/>
  <c r="N171"/>
  <c r="L173"/>
  <c r="M174"/>
  <c r="N175"/>
  <c r="L177"/>
  <c r="M178"/>
  <c r="N179"/>
  <c r="N180"/>
  <c r="M181"/>
  <c r="L182"/>
  <c r="N182"/>
  <c r="M183"/>
  <c r="L184"/>
  <c r="N184"/>
  <c r="M185"/>
  <c r="L186"/>
  <c r="N186"/>
  <c r="M187"/>
  <c r="L188"/>
  <c r="N188"/>
  <c r="M189"/>
  <c r="L190"/>
  <c r="N190"/>
  <c r="M191"/>
  <c r="L192"/>
  <c r="N192"/>
  <c r="M193"/>
  <c r="L194"/>
  <c r="N194"/>
  <c r="M195"/>
  <c r="L196"/>
  <c r="N196"/>
  <c r="M197"/>
  <c r="L198"/>
  <c r="N198"/>
  <c r="M199"/>
  <c r="L200"/>
  <c r="N200"/>
  <c r="M201"/>
  <c r="L202"/>
  <c r="N202"/>
  <c r="M203"/>
  <c r="L204"/>
  <c r="N204"/>
  <c r="M205"/>
  <c r="L206"/>
  <c r="N206"/>
  <c r="M207"/>
  <c r="L208"/>
  <c r="N208"/>
  <c r="M209"/>
  <c r="L210"/>
  <c r="N210"/>
  <c r="M211"/>
  <c r="L212"/>
  <c r="N212"/>
  <c r="M213"/>
  <c r="L214"/>
  <c r="N214"/>
  <c r="M215"/>
  <c r="L216"/>
  <c r="N216"/>
  <c r="M217"/>
  <c r="L218"/>
  <c r="N218"/>
  <c r="M219"/>
  <c r="L220"/>
  <c r="N220"/>
  <c r="M221"/>
  <c r="L222"/>
  <c r="N222"/>
  <c r="M223"/>
  <c r="L224"/>
  <c r="N224"/>
  <c r="M225"/>
  <c r="L226"/>
  <c r="N226"/>
  <c r="M227"/>
  <c r="L228"/>
  <c r="N228"/>
  <c r="M229"/>
  <c r="L230"/>
  <c r="N230"/>
  <c r="M231"/>
  <c r="L232"/>
  <c r="N232"/>
  <c r="M233"/>
  <c r="L234"/>
  <c r="N234"/>
  <c r="M235"/>
  <c r="L236"/>
  <c r="N236"/>
  <c r="M237"/>
  <c r="L238"/>
  <c r="N238"/>
  <c r="M239"/>
  <c r="L240"/>
  <c r="N240"/>
  <c r="M241"/>
  <c r="L242"/>
  <c r="N242"/>
  <c r="M243"/>
  <c r="L244"/>
  <c r="N244"/>
  <c r="M245"/>
  <c r="L246"/>
  <c r="N246"/>
  <c r="M247"/>
  <c r="L248"/>
  <c r="N248"/>
  <c r="M249"/>
  <c r="L250"/>
  <c r="N250"/>
  <c r="M251"/>
  <c r="L252"/>
  <c r="N252"/>
  <c r="M253"/>
  <c r="L254"/>
  <c r="N254"/>
  <c r="M255"/>
  <c r="L256"/>
  <c r="N256"/>
  <c r="M257"/>
  <c r="N9"/>
  <c r="L9"/>
  <c r="L16" i="9"/>
  <c r="L18"/>
  <c r="L20"/>
  <c r="L22"/>
  <c r="L24"/>
  <c r="L26"/>
  <c r="L28"/>
  <c r="L30"/>
  <c r="L32"/>
  <c r="L34"/>
  <c r="L36"/>
  <c r="L38"/>
  <c r="L40"/>
  <c r="L42"/>
  <c r="L44"/>
  <c r="L46"/>
  <c r="L48"/>
  <c r="L50"/>
  <c r="L52"/>
  <c r="L54"/>
  <c r="L56"/>
  <c r="L58"/>
  <c r="L60"/>
  <c r="L62"/>
  <c r="L64"/>
  <c r="L66"/>
  <c r="L68"/>
  <c r="L70"/>
  <c r="L72"/>
  <c r="L74"/>
  <c r="L76"/>
  <c r="L78"/>
  <c r="L80"/>
  <c r="L82"/>
  <c r="L84"/>
  <c r="L86"/>
  <c r="L88"/>
  <c r="L90"/>
  <c r="L92"/>
  <c r="L94"/>
  <c r="L96"/>
  <c r="L98"/>
  <c r="L100"/>
  <c r="L102"/>
  <c r="L104"/>
  <c r="L106"/>
  <c r="L108"/>
  <c r="L110"/>
  <c r="L112"/>
  <c r="L114"/>
  <c r="L116"/>
  <c r="L118"/>
  <c r="L120"/>
  <c r="L122"/>
  <c r="L124"/>
  <c r="L126"/>
  <c r="L128"/>
  <c r="L130"/>
  <c r="L132"/>
  <c r="L134"/>
  <c r="L136"/>
  <c r="L138"/>
  <c r="L140"/>
  <c r="L142"/>
  <c r="L144"/>
  <c r="L146"/>
  <c r="L148"/>
  <c r="L150"/>
  <c r="L152"/>
  <c r="L154"/>
  <c r="L156"/>
  <c r="L158"/>
  <c r="L160"/>
  <c r="L162"/>
  <c r="L164"/>
  <c r="L166"/>
  <c r="L168"/>
  <c r="L170"/>
  <c r="L172"/>
  <c r="L174"/>
  <c r="L176"/>
  <c r="L178"/>
  <c r="L180"/>
  <c r="L182"/>
  <c r="L184"/>
  <c r="L186"/>
  <c r="L188"/>
  <c r="L190"/>
  <c r="L192"/>
  <c r="L194"/>
  <c r="L196"/>
  <c r="L198"/>
  <c r="L200"/>
  <c r="L202"/>
  <c r="L204"/>
  <c r="L206"/>
  <c r="L208"/>
  <c r="L210"/>
  <c r="L212"/>
  <c r="L214"/>
  <c r="L216"/>
  <c r="L218"/>
  <c r="L220"/>
  <c r="L222"/>
  <c r="L224"/>
  <c r="L226"/>
  <c r="L228"/>
  <c r="L230"/>
  <c r="L232"/>
  <c r="L234"/>
  <c r="L236"/>
  <c r="L238"/>
  <c r="L240"/>
  <c r="L242"/>
  <c r="L244"/>
  <c r="L246"/>
  <c r="L248"/>
  <c r="L250"/>
  <c r="L252"/>
  <c r="L254"/>
  <c r="L256"/>
  <c r="L258"/>
  <c r="L260"/>
  <c r="L262"/>
  <c r="K15"/>
  <c r="K17"/>
  <c r="K19"/>
  <c r="K21"/>
  <c r="K23"/>
  <c r="K25"/>
  <c r="K27"/>
  <c r="K29"/>
  <c r="K31"/>
  <c r="K33"/>
  <c r="K35"/>
  <c r="K37"/>
  <c r="K39"/>
  <c r="K41"/>
  <c r="K43"/>
  <c r="K45"/>
  <c r="K47"/>
  <c r="K49"/>
  <c r="K51"/>
  <c r="K53"/>
  <c r="K55"/>
  <c r="K57"/>
  <c r="K59"/>
  <c r="K61"/>
  <c r="K63"/>
  <c r="K65"/>
  <c r="K67"/>
  <c r="K69"/>
  <c r="K71"/>
  <c r="K73"/>
  <c r="K75"/>
  <c r="K77"/>
  <c r="K79"/>
  <c r="K81"/>
  <c r="K83"/>
  <c r="K85"/>
  <c r="K87"/>
  <c r="K89"/>
  <c r="K91"/>
  <c r="K93"/>
  <c r="K95"/>
  <c r="K97"/>
  <c r="K99"/>
  <c r="K101"/>
  <c r="K103"/>
  <c r="K105"/>
  <c r="K107"/>
  <c r="K109"/>
  <c r="K111"/>
  <c r="K113"/>
  <c r="K115"/>
  <c r="K117"/>
  <c r="K119"/>
  <c r="K121"/>
  <c r="K123"/>
  <c r="K125"/>
  <c r="K127"/>
  <c r="K129"/>
  <c r="K131"/>
  <c r="K133"/>
  <c r="K135"/>
  <c r="K137"/>
  <c r="K139"/>
  <c r="K141"/>
  <c r="K143"/>
  <c r="K145"/>
  <c r="K147"/>
  <c r="K149"/>
  <c r="K151"/>
  <c r="K153"/>
  <c r="K155"/>
  <c r="K157"/>
  <c r="K159"/>
  <c r="K161"/>
  <c r="K163"/>
  <c r="K165"/>
  <c r="K167"/>
  <c r="K169"/>
  <c r="K171"/>
  <c r="K173"/>
  <c r="K175"/>
  <c r="K177"/>
  <c r="K179"/>
  <c r="K181"/>
  <c r="K183"/>
  <c r="K185"/>
  <c r="K187"/>
  <c r="K189"/>
  <c r="K191"/>
  <c r="K193"/>
  <c r="K195"/>
  <c r="K197"/>
  <c r="K199"/>
  <c r="K201"/>
  <c r="K203"/>
  <c r="K205"/>
  <c r="K207"/>
  <c r="K209"/>
  <c r="K211"/>
  <c r="K213"/>
  <c r="K215"/>
  <c r="K217"/>
  <c r="K219"/>
  <c r="K221"/>
  <c r="K223"/>
  <c r="K225"/>
  <c r="K227"/>
  <c r="K229"/>
  <c r="K231"/>
  <c r="K233"/>
  <c r="K235"/>
  <c r="K237"/>
  <c r="K239"/>
  <c r="K241"/>
  <c r="K243"/>
  <c r="K245"/>
  <c r="K247"/>
  <c r="K249"/>
  <c r="K251"/>
  <c r="K253"/>
  <c r="K255"/>
  <c r="K257"/>
  <c r="K259"/>
  <c r="K261"/>
  <c r="K14"/>
  <c r="J16"/>
  <c r="J18"/>
  <c r="J20"/>
  <c r="J22"/>
  <c r="J24"/>
  <c r="J26"/>
  <c r="J28"/>
  <c r="J30"/>
  <c r="J32"/>
  <c r="J34"/>
  <c r="J36"/>
  <c r="J38"/>
  <c r="J40"/>
  <c r="J42"/>
  <c r="J44"/>
  <c r="J46"/>
  <c r="J48"/>
  <c r="J50"/>
  <c r="J52"/>
  <c r="J54"/>
  <c r="J56"/>
  <c r="J58"/>
  <c r="J60"/>
  <c r="J62"/>
  <c r="J64"/>
  <c r="J66"/>
  <c r="J68"/>
  <c r="J70"/>
  <c r="J72"/>
  <c r="J74"/>
  <c r="J76"/>
  <c r="J78"/>
  <c r="J80"/>
  <c r="J82"/>
  <c r="J84"/>
  <c r="J86"/>
  <c r="J88"/>
  <c r="J90"/>
  <c r="J92"/>
  <c r="J94"/>
  <c r="J96"/>
  <c r="J98"/>
  <c r="J100"/>
  <c r="J102"/>
  <c r="J104"/>
  <c r="J106"/>
  <c r="J108"/>
  <c r="J110"/>
  <c r="J112"/>
  <c r="J114"/>
  <c r="J116"/>
  <c r="J118"/>
  <c r="J120"/>
  <c r="J122"/>
  <c r="J124"/>
  <c r="J126"/>
  <c r="J128"/>
  <c r="J130"/>
  <c r="J132"/>
  <c r="J134"/>
  <c r="J136"/>
  <c r="J138"/>
  <c r="J140"/>
  <c r="J142"/>
  <c r="J144"/>
  <c r="J146"/>
  <c r="J148"/>
  <c r="J150"/>
  <c r="J152"/>
  <c r="J154"/>
  <c r="J156"/>
  <c r="J158"/>
  <c r="J160"/>
  <c r="J162"/>
  <c r="J164"/>
  <c r="J166"/>
  <c r="J168"/>
  <c r="J170"/>
  <c r="J172"/>
  <c r="J174"/>
  <c r="J176"/>
  <c r="J178"/>
  <c r="J180"/>
  <c r="J182"/>
  <c r="J184"/>
  <c r="J186"/>
  <c r="J188"/>
  <c r="J190"/>
  <c r="J192"/>
  <c r="J194"/>
  <c r="J196"/>
  <c r="J198"/>
  <c r="J200"/>
  <c r="J202"/>
  <c r="J204"/>
  <c r="J206"/>
  <c r="J208"/>
  <c r="J210"/>
  <c r="J212"/>
  <c r="J214"/>
  <c r="J216"/>
  <c r="J218"/>
  <c r="J220"/>
  <c r="J222"/>
  <c r="J224"/>
  <c r="J226"/>
  <c r="J228"/>
  <c r="J230"/>
  <c r="J232"/>
  <c r="J234"/>
  <c r="J236"/>
  <c r="J238"/>
  <c r="J240"/>
  <c r="J242"/>
  <c r="J244"/>
  <c r="J246"/>
  <c r="J248"/>
  <c r="J250"/>
  <c r="J252"/>
  <c r="J254"/>
  <c r="J256"/>
  <c r="J258"/>
  <c r="J260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L123"/>
  <c r="L125"/>
  <c r="L127"/>
  <c r="L129"/>
  <c r="L131"/>
  <c r="L133"/>
  <c r="L135"/>
  <c r="L137"/>
  <c r="L139"/>
  <c r="L141"/>
  <c r="L143"/>
  <c r="L145"/>
  <c r="L147"/>
  <c r="L149"/>
  <c r="L151"/>
  <c r="L153"/>
  <c r="L155"/>
  <c r="L157"/>
  <c r="L159"/>
  <c r="L161"/>
  <c r="L163"/>
  <c r="L165"/>
  <c r="L167"/>
  <c r="L169"/>
  <c r="L171"/>
  <c r="L173"/>
  <c r="L175"/>
  <c r="L177"/>
  <c r="L179"/>
  <c r="L181"/>
  <c r="L183"/>
  <c r="L185"/>
  <c r="L187"/>
  <c r="L189"/>
  <c r="L191"/>
  <c r="L193"/>
  <c r="L195"/>
  <c r="L197"/>
  <c r="L199"/>
  <c r="L201"/>
  <c r="L203"/>
  <c r="L205"/>
  <c r="L207"/>
  <c r="L209"/>
  <c r="L211"/>
  <c r="L213"/>
  <c r="L215"/>
  <c r="L217"/>
  <c r="L219"/>
  <c r="L221"/>
  <c r="L223"/>
  <c r="L225"/>
  <c r="L227"/>
  <c r="L229"/>
  <c r="L231"/>
  <c r="L233"/>
  <c r="L235"/>
  <c r="L237"/>
  <c r="L239"/>
  <c r="L241"/>
  <c r="L243"/>
  <c r="L245"/>
  <c r="L247"/>
  <c r="L249"/>
  <c r="L251"/>
  <c r="L253"/>
  <c r="L255"/>
  <c r="L257"/>
  <c r="L259"/>
  <c r="L261"/>
  <c r="L14"/>
  <c r="K16"/>
  <c r="K18"/>
  <c r="K20"/>
  <c r="K22"/>
  <c r="K24"/>
  <c r="K26"/>
  <c r="K28"/>
  <c r="K30"/>
  <c r="K32"/>
  <c r="K34"/>
  <c r="K36"/>
  <c r="K38"/>
  <c r="K40"/>
  <c r="K42"/>
  <c r="K44"/>
  <c r="K46"/>
  <c r="K48"/>
  <c r="K50"/>
  <c r="K52"/>
  <c r="K54"/>
  <c r="K56"/>
  <c r="K58"/>
  <c r="K60"/>
  <c r="K62"/>
  <c r="K64"/>
  <c r="K66"/>
  <c r="K68"/>
  <c r="K70"/>
  <c r="K72"/>
  <c r="K74"/>
  <c r="K76"/>
  <c r="K78"/>
  <c r="K80"/>
  <c r="K82"/>
  <c r="K84"/>
  <c r="K86"/>
  <c r="K88"/>
  <c r="K90"/>
  <c r="K92"/>
  <c r="K94"/>
  <c r="K96"/>
  <c r="K98"/>
  <c r="K100"/>
  <c r="K102"/>
  <c r="K104"/>
  <c r="K106"/>
  <c r="K108"/>
  <c r="K110"/>
  <c r="K112"/>
  <c r="K114"/>
  <c r="K116"/>
  <c r="K118"/>
  <c r="K120"/>
  <c r="K122"/>
  <c r="K124"/>
  <c r="K126"/>
  <c r="K128"/>
  <c r="K130"/>
  <c r="K132"/>
  <c r="K134"/>
  <c r="K136"/>
  <c r="K138"/>
  <c r="K140"/>
  <c r="K142"/>
  <c r="K144"/>
  <c r="K146"/>
  <c r="K148"/>
  <c r="K150"/>
  <c r="K152"/>
  <c r="K154"/>
  <c r="K156"/>
  <c r="K158"/>
  <c r="K160"/>
  <c r="K162"/>
  <c r="K164"/>
  <c r="K166"/>
  <c r="K168"/>
  <c r="K170"/>
  <c r="K172"/>
  <c r="K174"/>
  <c r="K176"/>
  <c r="K178"/>
  <c r="K180"/>
  <c r="K182"/>
  <c r="K184"/>
  <c r="K186"/>
  <c r="K188"/>
  <c r="K190"/>
  <c r="K192"/>
  <c r="K194"/>
  <c r="K196"/>
  <c r="K198"/>
  <c r="K200"/>
  <c r="K202"/>
  <c r="K204"/>
  <c r="K206"/>
  <c r="K208"/>
  <c r="K210"/>
  <c r="K212"/>
  <c r="K214"/>
  <c r="K216"/>
  <c r="K218"/>
  <c r="K220"/>
  <c r="K222"/>
  <c r="K224"/>
  <c r="K226"/>
  <c r="K228"/>
  <c r="K230"/>
  <c r="K232"/>
  <c r="K234"/>
  <c r="K236"/>
  <c r="K238"/>
  <c r="K240"/>
  <c r="K242"/>
  <c r="K244"/>
  <c r="K246"/>
  <c r="K248"/>
  <c r="K250"/>
  <c r="K252"/>
  <c r="K254"/>
  <c r="K256"/>
  <c r="K258"/>
  <c r="K260"/>
  <c r="K262"/>
  <c r="J15"/>
  <c r="J17"/>
  <c r="J19"/>
  <c r="J21"/>
  <c r="J23"/>
  <c r="J25"/>
  <c r="J27"/>
  <c r="J29"/>
  <c r="J31"/>
  <c r="J33"/>
  <c r="J35"/>
  <c r="J37"/>
  <c r="J39"/>
  <c r="J41"/>
  <c r="J43"/>
  <c r="J45"/>
  <c r="J47"/>
  <c r="J49"/>
  <c r="J51"/>
  <c r="J53"/>
  <c r="J55"/>
  <c r="J57"/>
  <c r="J59"/>
  <c r="J61"/>
  <c r="J63"/>
  <c r="J65"/>
  <c r="J67"/>
  <c r="J69"/>
  <c r="J71"/>
  <c r="J73"/>
  <c r="J75"/>
  <c r="J77"/>
  <c r="J79"/>
  <c r="J81"/>
  <c r="J83"/>
  <c r="J85"/>
  <c r="J87"/>
  <c r="J89"/>
  <c r="J91"/>
  <c r="J93"/>
  <c r="J95"/>
  <c r="J97"/>
  <c r="J99"/>
  <c r="J101"/>
  <c r="J103"/>
  <c r="J105"/>
  <c r="J107"/>
  <c r="J109"/>
  <c r="J111"/>
  <c r="J113"/>
  <c r="J115"/>
  <c r="J117"/>
  <c r="J119"/>
  <c r="J121"/>
  <c r="J123"/>
  <c r="J125"/>
  <c r="J127"/>
  <c r="J129"/>
  <c r="J131"/>
  <c r="J133"/>
  <c r="J135"/>
  <c r="J137"/>
  <c r="J139"/>
  <c r="J141"/>
  <c r="J143"/>
  <c r="J145"/>
  <c r="J147"/>
  <c r="J149"/>
  <c r="J151"/>
  <c r="J153"/>
  <c r="J155"/>
  <c r="J157"/>
  <c r="J159"/>
  <c r="J161"/>
  <c r="J163"/>
  <c r="J165"/>
  <c r="J167"/>
  <c r="J169"/>
  <c r="J171"/>
  <c r="J173"/>
  <c r="J175"/>
  <c r="J177"/>
  <c r="J179"/>
  <c r="J181"/>
  <c r="J183"/>
  <c r="J185"/>
  <c r="J187"/>
  <c r="J189"/>
  <c r="J191"/>
  <c r="J193"/>
  <c r="J195"/>
  <c r="J197"/>
  <c r="J199"/>
  <c r="J201"/>
  <c r="J203"/>
  <c r="J205"/>
  <c r="J207"/>
  <c r="J209"/>
  <c r="J211"/>
  <c r="J213"/>
  <c r="J215"/>
  <c r="M215" s="1"/>
  <c r="J217"/>
  <c r="J219"/>
  <c r="J221"/>
  <c r="J223"/>
  <c r="J225"/>
  <c r="J227"/>
  <c r="J229"/>
  <c r="J231"/>
  <c r="J233"/>
  <c r="J235"/>
  <c r="J237"/>
  <c r="J239"/>
  <c r="J241"/>
  <c r="J243"/>
  <c r="M243" s="1"/>
  <c r="J245"/>
  <c r="J247"/>
  <c r="J249"/>
  <c r="J251"/>
  <c r="J253"/>
  <c r="J255"/>
  <c r="J257"/>
  <c r="J259"/>
  <c r="J261"/>
  <c r="J14"/>
  <c r="J262"/>
  <c r="M246"/>
  <c r="M216"/>
  <c r="M121"/>
  <c r="M212"/>
  <c r="M164"/>
  <c r="M256"/>
  <c r="M159"/>
  <c r="M91"/>
  <c r="M133"/>
  <c r="M232"/>
  <c r="M160"/>
  <c r="M131"/>
  <c r="M37"/>
  <c r="M129"/>
  <c r="M239"/>
  <c r="M228"/>
  <c r="M33"/>
  <c r="M77"/>
  <c r="M15"/>
  <c r="M204"/>
  <c r="M43"/>
  <c r="M163"/>
  <c r="M60"/>
  <c r="M187"/>
  <c r="M30" l="1"/>
  <c r="M96"/>
  <c r="M168"/>
  <c r="M247"/>
  <c r="M255"/>
  <c r="N255" s="1"/>
  <c r="M75"/>
  <c r="N75" s="1"/>
  <c r="M172"/>
  <c r="M260"/>
  <c r="N260" s="1"/>
  <c r="M26"/>
  <c r="N26" s="1"/>
  <c r="M47"/>
  <c r="N47" s="1"/>
  <c r="M117"/>
  <c r="N117" s="1"/>
  <c r="M199"/>
  <c r="N199" s="1"/>
  <c r="M185"/>
  <c r="N185" s="1"/>
  <c r="M229"/>
  <c r="N229" s="1"/>
  <c r="M18"/>
  <c r="N18" s="1"/>
  <c r="M51"/>
  <c r="N51" s="1"/>
  <c r="M196"/>
  <c r="M111"/>
  <c r="N111" s="1"/>
  <c r="M156"/>
  <c r="N156" s="1"/>
  <c r="M143"/>
  <c r="M114"/>
  <c r="N114" s="1"/>
  <c r="M222"/>
  <c r="N222" s="1"/>
  <c r="M231"/>
  <c r="M166"/>
  <c r="N166" s="1"/>
  <c r="M225"/>
  <c r="N225" s="1"/>
  <c r="M236"/>
  <c r="N236" s="1"/>
  <c r="M87"/>
  <c r="N87" s="1"/>
  <c r="M176"/>
  <c r="N176" s="1"/>
  <c r="M53"/>
  <c r="M81"/>
  <c r="N81" s="1"/>
  <c r="M20"/>
  <c r="N20" s="1"/>
  <c r="M115"/>
  <c r="N115" s="1"/>
  <c r="M16"/>
  <c r="N16" s="1"/>
  <c r="M93"/>
  <c r="N93" s="1"/>
  <c r="M171"/>
  <c r="N171" s="1"/>
  <c r="M249"/>
  <c r="N249" s="1"/>
  <c r="M155"/>
  <c r="M38"/>
  <c r="N38" s="1"/>
  <c r="M189"/>
  <c r="M41"/>
  <c r="N41" s="1"/>
  <c r="M124"/>
  <c r="N124" s="1"/>
  <c r="M209"/>
  <c r="N209" s="1"/>
  <c r="M76"/>
  <c r="M56"/>
  <c r="N56" s="1"/>
  <c r="M54"/>
  <c r="N54" s="1"/>
  <c r="M98"/>
  <c r="N98" s="1"/>
  <c r="M201"/>
  <c r="N201" s="1"/>
  <c r="M188"/>
  <c r="N188" s="1"/>
  <c r="M157"/>
  <c r="N157" s="1"/>
  <c r="M261"/>
  <c r="N261" s="1"/>
  <c r="M120"/>
  <c r="M221"/>
  <c r="N221" s="1"/>
  <c r="M179"/>
  <c r="N179" s="1"/>
  <c r="M162"/>
  <c r="N162" s="1"/>
  <c r="M237"/>
  <c r="N237" s="1"/>
  <c r="M61"/>
  <c r="M86"/>
  <c r="N86" s="1"/>
  <c r="M190"/>
  <c r="N190" s="1"/>
  <c r="M97"/>
  <c r="N97" s="1"/>
  <c r="M192"/>
  <c r="N192" s="1"/>
  <c r="M244"/>
  <c r="M227"/>
  <c r="N227" s="1"/>
  <c r="M200"/>
  <c r="M62"/>
  <c r="N62" s="1"/>
  <c r="M252"/>
  <c r="N252" s="1"/>
  <c r="M258"/>
  <c r="N258" s="1"/>
  <c r="M205"/>
  <c r="N205" s="1"/>
  <c r="M103"/>
  <c r="N103" s="1"/>
  <c r="M73"/>
  <c r="N73" s="1"/>
  <c r="M17"/>
  <c r="N17" s="1"/>
  <c r="M125"/>
  <c r="N125" s="1"/>
  <c r="M257"/>
  <c r="N257" s="1"/>
  <c r="M79"/>
  <c r="N79" s="1"/>
  <c r="M123"/>
  <c r="N123" s="1"/>
  <c r="M135"/>
  <c r="N135" s="1"/>
  <c r="M195"/>
  <c r="N195" s="1"/>
  <c r="M158"/>
  <c r="N158" s="1"/>
  <c r="M100"/>
  <c r="N100" s="1"/>
  <c r="M49"/>
  <c r="M186"/>
  <c r="N186" s="1"/>
  <c r="M59"/>
  <c r="N59" s="1"/>
  <c r="M181"/>
  <c r="N181" s="1"/>
  <c r="M58"/>
  <c r="N58" s="1"/>
  <c r="M206"/>
  <c r="N206" s="1"/>
  <c r="M116"/>
  <c r="N116" s="1"/>
  <c r="M108"/>
  <c r="N108" s="1"/>
  <c r="M194"/>
  <c r="N194" s="1"/>
  <c r="M139"/>
  <c r="N139" s="1"/>
  <c r="M207"/>
  <c r="N207" s="1"/>
  <c r="M78"/>
  <c r="N78" s="1"/>
  <c r="M48"/>
  <c r="N48" s="1"/>
  <c r="M180"/>
  <c r="N180" s="1"/>
  <c r="M210"/>
  <c r="N210" s="1"/>
  <c r="M107"/>
  <c r="N107" s="1"/>
  <c r="M141"/>
  <c r="N141" s="1"/>
  <c r="M84"/>
  <c r="N84" s="1"/>
  <c r="M234"/>
  <c r="N234" s="1"/>
  <c r="M109"/>
  <c r="N109" s="1"/>
  <c r="M85"/>
  <c r="N85" s="1"/>
  <c r="M65"/>
  <c r="N65" s="1"/>
  <c r="M217"/>
  <c r="N217" s="1"/>
  <c r="M214"/>
  <c r="N214" s="1"/>
  <c r="M169"/>
  <c r="N169" s="1"/>
  <c r="M67"/>
  <c r="N67" s="1"/>
  <c r="M177"/>
  <c r="N177" s="1"/>
  <c r="M251"/>
  <c r="N251" s="1"/>
  <c r="M224"/>
  <c r="N224" s="1"/>
  <c r="M113"/>
  <c r="N113" s="1"/>
  <c r="M233"/>
  <c r="M213"/>
  <c r="N213" s="1"/>
  <c r="M29"/>
  <c r="N29" s="1"/>
  <c r="M147"/>
  <c r="N147" s="1"/>
  <c r="M71"/>
  <c r="N71" s="1"/>
  <c r="M262"/>
  <c r="N262" s="1"/>
  <c r="M241"/>
  <c r="N241" s="1"/>
  <c r="M83"/>
  <c r="N83" s="1"/>
  <c r="M238"/>
  <c r="N238" s="1"/>
  <c r="M240"/>
  <c r="N240" s="1"/>
  <c r="M45"/>
  <c r="N45" s="1"/>
  <c r="M197"/>
  <c r="N197" s="1"/>
  <c r="M31"/>
  <c r="N31" s="1"/>
  <c r="M89"/>
  <c r="N89" s="1"/>
  <c r="M248"/>
  <c r="N248" s="1"/>
  <c r="M134"/>
  <c r="N134" s="1"/>
  <c r="M106"/>
  <c r="N106" s="1"/>
  <c r="M219"/>
  <c r="N219" s="1"/>
  <c r="M245"/>
  <c r="M28"/>
  <c r="M122"/>
  <c r="N122" s="1"/>
  <c r="M74"/>
  <c r="N74" s="1"/>
  <c r="M253"/>
  <c r="N253" s="1"/>
  <c r="M130"/>
  <c r="N130" s="1"/>
  <c r="M161"/>
  <c r="N161" s="1"/>
  <c r="M182"/>
  <c r="M112"/>
  <c r="N112" s="1"/>
  <c r="M55"/>
  <c r="N55" s="1"/>
  <c r="M132"/>
  <c r="N132" s="1"/>
  <c r="M36"/>
  <c r="N36" s="1"/>
  <c r="M50"/>
  <c r="M184"/>
  <c r="N184" s="1"/>
  <c r="M99"/>
  <c r="N99" s="1"/>
  <c r="M151"/>
  <c r="N151" s="1"/>
  <c r="M35"/>
  <c r="N35" s="1"/>
  <c r="M90"/>
  <c r="N90" s="1"/>
  <c r="M24"/>
  <c r="N24" s="1"/>
  <c r="M94"/>
  <c r="N94" s="1"/>
  <c r="M170"/>
  <c r="N170" s="1"/>
  <c r="M183"/>
  <c r="N183" s="1"/>
  <c r="M80"/>
  <c r="N80" s="1"/>
  <c r="M126"/>
  <c r="N126" s="1"/>
  <c r="M178"/>
  <c r="M230"/>
  <c r="M191"/>
  <c r="N191" s="1"/>
  <c r="M165"/>
  <c r="N165" s="1"/>
  <c r="M148"/>
  <c r="N148" s="1"/>
  <c r="M167"/>
  <c r="N167" s="1"/>
  <c r="M102"/>
  <c r="N102" s="1"/>
  <c r="M52"/>
  <c r="N52" s="1"/>
  <c r="M19"/>
  <c r="N19" s="1"/>
  <c r="M66"/>
  <c r="N66" s="1"/>
  <c r="M175"/>
  <c r="N175" s="1"/>
  <c r="M140"/>
  <c r="N140" s="1"/>
  <c r="M145"/>
  <c r="N145" s="1"/>
  <c r="M104"/>
  <c r="N104" s="1"/>
  <c r="M27"/>
  <c r="N27" s="1"/>
  <c r="M137"/>
  <c r="N137" s="1"/>
  <c r="M150"/>
  <c r="N150" s="1"/>
  <c r="M127"/>
  <c r="N127" s="1"/>
  <c r="M63"/>
  <c r="N63" s="1"/>
  <c r="M202"/>
  <c r="N202" s="1"/>
  <c r="M254"/>
  <c r="N254" s="1"/>
  <c r="M32"/>
  <c r="N32" s="1"/>
  <c r="M70"/>
  <c r="N70" s="1"/>
  <c r="M220"/>
  <c r="N220" s="1"/>
  <c r="M34"/>
  <c r="N34" s="1"/>
  <c r="M72"/>
  <c r="N72" s="1"/>
  <c r="M42"/>
  <c r="N42" s="1"/>
  <c r="M40"/>
  <c r="N40" s="1"/>
  <c r="M218"/>
  <c r="N218" s="1"/>
  <c r="M110"/>
  <c r="N110" s="1"/>
  <c r="M174"/>
  <c r="N174" s="1"/>
  <c r="M203"/>
  <c r="N203" s="1"/>
  <c r="M226"/>
  <c r="N226" s="1"/>
  <c r="M211"/>
  <c r="N211" s="1"/>
  <c r="M138"/>
  <c r="N138" s="1"/>
  <c r="M154"/>
  <c r="N154" s="1"/>
  <c r="M105"/>
  <c r="N105" s="1"/>
  <c r="M119"/>
  <c r="N119" s="1"/>
  <c r="M92"/>
  <c r="N92" s="1"/>
  <c r="M46"/>
  <c r="N46" s="1"/>
  <c r="M44"/>
  <c r="N44" s="1"/>
  <c r="M82"/>
  <c r="N82" s="1"/>
  <c r="M153"/>
  <c r="N153" s="1"/>
  <c r="M88"/>
  <c r="N88" s="1"/>
  <c r="M118"/>
  <c r="N118" s="1"/>
  <c r="M25"/>
  <c r="N25" s="1"/>
  <c r="M95"/>
  <c r="N95" s="1"/>
  <c r="M242"/>
  <c r="N242" s="1"/>
  <c r="M173"/>
  <c r="N173" s="1"/>
  <c r="M149"/>
  <c r="N149" s="1"/>
  <c r="M198"/>
  <c r="N198" s="1"/>
  <c r="M128"/>
  <c r="N128" s="1"/>
  <c r="M39"/>
  <c r="N39" s="1"/>
  <c r="M64"/>
  <c r="N64" s="1"/>
  <c r="M250"/>
  <c r="N250" s="1"/>
  <c r="M235"/>
  <c r="N235" s="1"/>
  <c r="M23"/>
  <c r="N23" s="1"/>
  <c r="M146"/>
  <c r="N146" s="1"/>
  <c r="M69"/>
  <c r="N69" s="1"/>
  <c r="M208"/>
  <c r="N208" s="1"/>
  <c r="M136"/>
  <c r="N136" s="1"/>
  <c r="M21"/>
  <c r="N21" s="1"/>
  <c r="M22"/>
  <c r="N22" s="1"/>
  <c r="M193"/>
  <c r="N193" s="1"/>
  <c r="M142"/>
  <c r="N142" s="1"/>
  <c r="M68"/>
  <c r="N68" s="1"/>
  <c r="M144"/>
  <c r="N144" s="1"/>
  <c r="M101"/>
  <c r="N101" s="1"/>
  <c r="M223"/>
  <c r="N223" s="1"/>
  <c r="M57"/>
  <c r="M152"/>
  <c r="N152" s="1"/>
  <c r="M259"/>
  <c r="N259" s="1"/>
  <c r="M14"/>
  <c r="N187"/>
  <c r="N43"/>
  <c r="N131"/>
  <c r="N143"/>
  <c r="N196"/>
  <c r="N30"/>
  <c r="N15"/>
  <c r="N61"/>
  <c r="N155"/>
  <c r="N233"/>
  <c r="N49"/>
  <c r="N159"/>
  <c r="N243"/>
  <c r="N53"/>
  <c r="N120"/>
  <c r="U21" i="6"/>
  <c r="K8" i="9" s="1"/>
  <c r="N228"/>
  <c r="N133"/>
  <c r="O19" i="6"/>
  <c r="P19" s="1"/>
  <c r="O210"/>
  <c r="P210" s="1"/>
  <c r="O66"/>
  <c r="P66" s="1"/>
  <c r="O112"/>
  <c r="P112" s="1"/>
  <c r="O226"/>
  <c r="P226" s="1"/>
  <c r="O88"/>
  <c r="P88" s="1"/>
  <c r="O28"/>
  <c r="P28" s="1"/>
  <c r="O154"/>
  <c r="P154" s="1"/>
  <c r="O91"/>
  <c r="P91" s="1"/>
  <c r="O166"/>
  <c r="P166" s="1"/>
  <c r="O202"/>
  <c r="P202" s="1"/>
  <c r="O257"/>
  <c r="P257" s="1"/>
  <c r="O82"/>
  <c r="P82" s="1"/>
  <c r="O142"/>
  <c r="P142" s="1"/>
  <c r="N247" i="9"/>
  <c r="O238" i="6"/>
  <c r="P238" s="1"/>
  <c r="N232" i="9"/>
  <c r="N239"/>
  <c r="O176" i="6"/>
  <c r="P176" s="1"/>
  <c r="O41"/>
  <c r="P41" s="1"/>
  <c r="N121" i="9"/>
  <c r="O22" i="6"/>
  <c r="P22" s="1"/>
  <c r="O212"/>
  <c r="P212" s="1"/>
  <c r="O138"/>
  <c r="P138" s="1"/>
  <c r="O137"/>
  <c r="P137" s="1"/>
  <c r="O214"/>
  <c r="P214" s="1"/>
  <c r="O118"/>
  <c r="P118" s="1"/>
  <c r="O117"/>
  <c r="P117" s="1"/>
  <c r="U23"/>
  <c r="N7" i="9" s="1"/>
  <c r="O250" i="6"/>
  <c r="P250" s="1"/>
  <c r="O155"/>
  <c r="P155" s="1"/>
  <c r="O10"/>
  <c r="P10" s="1"/>
  <c r="O79"/>
  <c r="P79" s="1"/>
  <c r="O126"/>
  <c r="P126" s="1"/>
  <c r="O16"/>
  <c r="P16" s="1"/>
  <c r="O195"/>
  <c r="P195" s="1"/>
  <c r="N168" i="9"/>
  <c r="O94" i="6"/>
  <c r="P94" s="1"/>
  <c r="O183"/>
  <c r="P183" s="1"/>
  <c r="O133"/>
  <c r="P133" s="1"/>
  <c r="N129" i="9"/>
  <c r="U24" i="6"/>
  <c r="N9" i="9" s="1"/>
  <c r="O31" i="6"/>
  <c r="P31" s="1"/>
  <c r="O135"/>
  <c r="P135" s="1"/>
  <c r="O70"/>
  <c r="P70" s="1"/>
  <c r="O58"/>
  <c r="P58" s="1"/>
  <c r="O56"/>
  <c r="P56" s="1"/>
  <c r="O198"/>
  <c r="P198" s="1"/>
  <c r="O54"/>
  <c r="P54" s="1"/>
  <c r="O100"/>
  <c r="P100" s="1"/>
  <c r="O184"/>
  <c r="P184" s="1"/>
  <c r="O111"/>
  <c r="P111" s="1"/>
  <c r="O170"/>
  <c r="P170" s="1"/>
  <c r="O26"/>
  <c r="P26" s="1"/>
  <c r="O61"/>
  <c r="P61" s="1"/>
  <c r="N60" i="9"/>
  <c r="N163"/>
  <c r="N204"/>
  <c r="O34" i="6"/>
  <c r="P34" s="1"/>
  <c r="O201"/>
  <c r="P201" s="1"/>
  <c r="O57"/>
  <c r="P57" s="1"/>
  <c r="O103"/>
  <c r="P103" s="1"/>
  <c r="O150"/>
  <c r="P150" s="1"/>
  <c r="O52"/>
  <c r="P52" s="1"/>
  <c r="O252"/>
  <c r="P252" s="1"/>
  <c r="O108"/>
  <c r="P108" s="1"/>
  <c r="O167"/>
  <c r="P167" s="1"/>
  <c r="O23"/>
  <c r="P23" s="1"/>
  <c r="O189"/>
  <c r="P189" s="1"/>
  <c r="O80"/>
  <c r="P80" s="1"/>
  <c r="O235"/>
  <c r="P235" s="1"/>
  <c r="O11"/>
  <c r="P11" s="1"/>
  <c r="O164"/>
  <c r="P164" s="1"/>
  <c r="O55"/>
  <c r="P55" s="1"/>
  <c r="O15"/>
  <c r="P15" s="1"/>
  <c r="N77" i="9"/>
  <c r="N215"/>
  <c r="N212"/>
  <c r="N231"/>
  <c r="O254" i="6"/>
  <c r="P254" s="1"/>
  <c r="O92"/>
  <c r="P92" s="1"/>
  <c r="O248"/>
  <c r="P248" s="1"/>
  <c r="O222"/>
  <c r="P222" s="1"/>
  <c r="O78"/>
  <c r="P78" s="1"/>
  <c r="O124"/>
  <c r="P124" s="1"/>
  <c r="O232"/>
  <c r="P232" s="1"/>
  <c r="O62"/>
  <c r="P62" s="1"/>
  <c r="O241"/>
  <c r="P241" s="1"/>
  <c r="O180"/>
  <c r="P180" s="1"/>
  <c r="O36"/>
  <c r="P36" s="1"/>
  <c r="O197"/>
  <c r="P197" s="1"/>
  <c r="O229"/>
  <c r="P229" s="1"/>
  <c r="O249"/>
  <c r="P249" s="1"/>
  <c r="O105"/>
  <c r="P105" s="1"/>
  <c r="O200"/>
  <c r="P200" s="1"/>
  <c r="O151"/>
  <c r="P151" s="1"/>
  <c r="O139"/>
  <c r="P139" s="1"/>
  <c r="O76"/>
  <c r="P76" s="1"/>
  <c r="N76" i="9"/>
  <c r="N160"/>
  <c r="N245"/>
  <c r="N178"/>
  <c r="O130" i="6"/>
  <c r="P130" s="1"/>
  <c r="O106"/>
  <c r="P106" s="1"/>
  <c r="O46"/>
  <c r="P46" s="1"/>
  <c r="O213"/>
  <c r="P213" s="1"/>
  <c r="O69"/>
  <c r="P69" s="1"/>
  <c r="O20"/>
  <c r="P20" s="1"/>
  <c r="O128"/>
  <c r="P128" s="1"/>
  <c r="O9"/>
  <c r="P9" s="1"/>
  <c r="O115"/>
  <c r="P115" s="1"/>
  <c r="O162"/>
  <c r="P162" s="1"/>
  <c r="O18"/>
  <c r="P18" s="1"/>
  <c r="O161"/>
  <c r="P161" s="1"/>
  <c r="O17"/>
  <c r="P17" s="1"/>
  <c r="O64"/>
  <c r="P64" s="1"/>
  <c r="O40"/>
  <c r="P40" s="1"/>
  <c r="O231"/>
  <c r="P231" s="1"/>
  <c r="O87"/>
  <c r="P87" s="1"/>
  <c r="O146"/>
  <c r="P146" s="1"/>
  <c r="O181"/>
  <c r="P181" s="1"/>
  <c r="O37"/>
  <c r="P37" s="1"/>
  <c r="O120"/>
  <c r="P120" s="1"/>
  <c r="O179"/>
  <c r="P179" s="1"/>
  <c r="O35"/>
  <c r="P35" s="1"/>
  <c r="O236"/>
  <c r="P236" s="1"/>
  <c r="O104"/>
  <c r="P104" s="1"/>
  <c r="O247"/>
  <c r="P247" s="1"/>
  <c r="O149"/>
  <c r="P149" s="1"/>
  <c r="O219"/>
  <c r="P219" s="1"/>
  <c r="O75"/>
  <c r="P75" s="1"/>
  <c r="O134"/>
  <c r="P134" s="1"/>
  <c r="O169"/>
  <c r="P169" s="1"/>
  <c r="O25"/>
  <c r="P25" s="1"/>
  <c r="O45"/>
  <c r="P45" s="1"/>
  <c r="O244"/>
  <c r="P244" s="1"/>
  <c r="O207"/>
  <c r="P207" s="1"/>
  <c r="O63"/>
  <c r="P63" s="1"/>
  <c r="O122"/>
  <c r="P122" s="1"/>
  <c r="O157"/>
  <c r="P157" s="1"/>
  <c r="O13"/>
  <c r="P13" s="1"/>
  <c r="O240"/>
  <c r="P240" s="1"/>
  <c r="O96"/>
  <c r="P96" s="1"/>
  <c r="N28" i="9"/>
  <c r="O177" i="6"/>
  <c r="P177" s="1"/>
  <c r="O33"/>
  <c r="P33" s="1"/>
  <c r="O188"/>
  <c r="P188" s="1"/>
  <c r="O223"/>
  <c r="P223" s="1"/>
  <c r="O125"/>
  <c r="P125" s="1"/>
  <c r="O220"/>
  <c r="P220" s="1"/>
  <c r="O51"/>
  <c r="P51" s="1"/>
  <c r="O110"/>
  <c r="P110" s="1"/>
  <c r="O145"/>
  <c r="P145" s="1"/>
  <c r="O228"/>
  <c r="P228" s="1"/>
  <c r="O84"/>
  <c r="P84" s="1"/>
  <c r="O143"/>
  <c r="P143" s="1"/>
  <c r="O165"/>
  <c r="P165" s="1"/>
  <c r="O21"/>
  <c r="P21" s="1"/>
  <c r="O211"/>
  <c r="P211" s="1"/>
  <c r="O67"/>
  <c r="P67" s="1"/>
  <c r="O114"/>
  <c r="P114" s="1"/>
  <c r="O113"/>
  <c r="P113" s="1"/>
  <c r="O196"/>
  <c r="P196" s="1"/>
  <c r="O39"/>
  <c r="P39" s="1"/>
  <c r="O242"/>
  <c r="P242" s="1"/>
  <c r="O98"/>
  <c r="P98" s="1"/>
  <c r="O216"/>
  <c r="P216" s="1"/>
  <c r="O72"/>
  <c r="P72" s="1"/>
  <c r="O131"/>
  <c r="P131" s="1"/>
  <c r="N37" i="9"/>
  <c r="N172"/>
  <c r="N164"/>
  <c r="O153" i="6"/>
  <c r="P153" s="1"/>
  <c r="O140"/>
  <c r="P140" s="1"/>
  <c r="O199"/>
  <c r="P199" s="1"/>
  <c r="O102"/>
  <c r="P102" s="1"/>
  <c r="O101"/>
  <c r="P101" s="1"/>
  <c r="O172"/>
  <c r="P172" s="1"/>
  <c r="O171"/>
  <c r="P171" s="1"/>
  <c r="O27"/>
  <c r="P27" s="1"/>
  <c r="O230"/>
  <c r="P230" s="1"/>
  <c r="O86"/>
  <c r="P86" s="1"/>
  <c r="O121"/>
  <c r="P121" s="1"/>
  <c r="O204"/>
  <c r="P204" s="1"/>
  <c r="O60"/>
  <c r="P60" s="1"/>
  <c r="O119"/>
  <c r="P119" s="1"/>
  <c r="N96" i="9"/>
  <c r="N256"/>
  <c r="N216"/>
  <c r="O178" i="6"/>
  <c r="P178" s="1"/>
  <c r="O246"/>
  <c r="P246" s="1"/>
  <c r="O141"/>
  <c r="P141" s="1"/>
  <c r="O116"/>
  <c r="P116" s="1"/>
  <c r="O187"/>
  <c r="P187" s="1"/>
  <c r="O43"/>
  <c r="P43" s="1"/>
  <c r="O234"/>
  <c r="P234" s="1"/>
  <c r="O90"/>
  <c r="P90" s="1"/>
  <c r="O89"/>
  <c r="P89" s="1"/>
  <c r="O148"/>
  <c r="P148" s="1"/>
  <c r="O256"/>
  <c r="P256" s="1"/>
  <c r="O159"/>
  <c r="P159" s="1"/>
  <c r="O218"/>
  <c r="P218" s="1"/>
  <c r="O74"/>
  <c r="P74" s="1"/>
  <c r="O253"/>
  <c r="P253" s="1"/>
  <c r="O109"/>
  <c r="P109" s="1"/>
  <c r="O192"/>
  <c r="P192" s="1"/>
  <c r="O48"/>
  <c r="P48" s="1"/>
  <c r="O107"/>
  <c r="P107" s="1"/>
  <c r="O129"/>
  <c r="P129" s="1"/>
  <c r="O175"/>
  <c r="P175" s="1"/>
  <c r="O77"/>
  <c r="P77" s="1"/>
  <c r="O147"/>
  <c r="P147" s="1"/>
  <c r="O206"/>
  <c r="P206" s="1"/>
  <c r="O97"/>
  <c r="P97" s="1"/>
  <c r="O239"/>
  <c r="P239" s="1"/>
  <c r="O95"/>
  <c r="P95" s="1"/>
  <c r="N182" i="9"/>
  <c r="O209" i="6"/>
  <c r="P209" s="1"/>
  <c r="O68"/>
  <c r="P68" s="1"/>
  <c r="O224"/>
  <c r="P224" s="1"/>
  <c r="O163"/>
  <c r="P163" s="1"/>
  <c r="O65"/>
  <c r="P65" s="1"/>
  <c r="O208"/>
  <c r="P208" s="1"/>
  <c r="O194"/>
  <c r="P194" s="1"/>
  <c r="O50"/>
  <c r="P50" s="1"/>
  <c r="O85"/>
  <c r="P85" s="1"/>
  <c r="O168"/>
  <c r="P168" s="1"/>
  <c r="O24"/>
  <c r="P24" s="1"/>
  <c r="O227"/>
  <c r="P227" s="1"/>
  <c r="O83"/>
  <c r="P83" s="1"/>
  <c r="N244" i="9"/>
  <c r="O53" i="6"/>
  <c r="P53" s="1"/>
  <c r="O123"/>
  <c r="P123" s="1"/>
  <c r="O182"/>
  <c r="P182" s="1"/>
  <c r="O38"/>
  <c r="P38" s="1"/>
  <c r="O217"/>
  <c r="P217" s="1"/>
  <c r="O73"/>
  <c r="P73" s="1"/>
  <c r="O156"/>
  <c r="P156" s="1"/>
  <c r="O12"/>
  <c r="P12" s="1"/>
  <c r="O215"/>
  <c r="P215" s="1"/>
  <c r="O71"/>
  <c r="P71" s="1"/>
  <c r="N33" i="9"/>
  <c r="N200"/>
  <c r="N230"/>
  <c r="O251" i="6"/>
  <c r="P251" s="1"/>
  <c r="O237"/>
  <c r="P237" s="1"/>
  <c r="O93"/>
  <c r="P93" s="1"/>
  <c r="O44"/>
  <c r="P44" s="1"/>
  <c r="O186"/>
  <c r="P186" s="1"/>
  <c r="O42"/>
  <c r="P42" s="1"/>
  <c r="O185"/>
  <c r="P185" s="1"/>
  <c r="O160"/>
  <c r="P160" s="1"/>
  <c r="O255"/>
  <c r="P255" s="1"/>
  <c r="O205"/>
  <c r="P205" s="1"/>
  <c r="O144"/>
  <c r="P144" s="1"/>
  <c r="O203"/>
  <c r="P203" s="1"/>
  <c r="O59"/>
  <c r="P59" s="1"/>
  <c r="N50" i="9"/>
  <c r="N91"/>
  <c r="N189"/>
  <c r="N57"/>
  <c r="N246"/>
  <c r="O245" i="6"/>
  <c r="P245" s="1"/>
  <c r="O233"/>
  <c r="P233" s="1"/>
  <c r="O221"/>
  <c r="P221" s="1"/>
  <c r="O190"/>
  <c r="P190" s="1"/>
  <c r="O225"/>
  <c r="P225" s="1"/>
  <c r="O81"/>
  <c r="P81" s="1"/>
  <c r="O32"/>
  <c r="P32" s="1"/>
  <c r="O152"/>
  <c r="P152" s="1"/>
  <c r="O127"/>
  <c r="P127" s="1"/>
  <c r="O174"/>
  <c r="P174" s="1"/>
  <c r="O30"/>
  <c r="P30" s="1"/>
  <c r="O173"/>
  <c r="P173" s="1"/>
  <c r="O29"/>
  <c r="P29" s="1"/>
  <c r="O136"/>
  <c r="P136" s="1"/>
  <c r="O243"/>
  <c r="P243" s="1"/>
  <c r="O99"/>
  <c r="P99" s="1"/>
  <c r="O158"/>
  <c r="P158" s="1"/>
  <c r="O14"/>
  <c r="P14" s="1"/>
  <c r="O193"/>
  <c r="P193" s="1"/>
  <c r="O49"/>
  <c r="P49" s="1"/>
  <c r="O132"/>
  <c r="P132" s="1"/>
  <c r="O191"/>
  <c r="P191" s="1"/>
  <c r="O47"/>
  <c r="P47" s="1"/>
  <c r="K10" i="9" l="1"/>
  <c r="U20" i="6"/>
  <c r="U18"/>
  <c r="N14" i="9"/>
  <c r="N5" l="1"/>
  <c r="K7"/>
  <c r="K9" s="1"/>
</calcChain>
</file>

<file path=xl/comments1.xml><?xml version="1.0" encoding="utf-8"?>
<comments xmlns="http://schemas.openxmlformats.org/spreadsheetml/2006/main">
  <authors>
    <author>Marek Kulawczyk</author>
  </authors>
  <commentList>
    <comment ref="I12" authorId="0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Marek Kulawczyk</author>
  </authors>
  <commentList>
    <comment ref="I7" authorId="0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<sst xmlns="http://schemas.openxmlformats.org/spreadsheetml/2006/main" count="82" uniqueCount="59">
  <si>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</si>
  <si>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</si>
  <si>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</si>
  <si>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</si>
  <si>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</si>
  <si>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</si>
  <si>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obroty w trakcie dowolnie wskazanych
 2 kolejnych miesięcy kalendarzowych, przypadających w okresie po dniu 1 stycznia 2020 r. do dnia poprzedzającego dzień złożenia wniosku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</si>
  <si>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15zzb):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</si>
  <si>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3. Dofinansowanie obliczone zostanie według następujących przedziałów spadku obrotów: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</si>
  <si>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</si>
  <si>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</si>
  <si>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</si>
  <si>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</si>
  <si>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</si>
  <si>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</si>
  <si>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</si>
  <si>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</si>
  <si>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</si>
  <si>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</si>
  <si>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</si>
  <si>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</si>
  <si>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</si>
  <si>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</si>
  <si>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</si>
  <si>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</si>
  <si>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</si>
  <si>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</si>
  <si>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</si>
  <si>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</si>
  <si>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</si>
  <si>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</si>
  <si>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</si>
  <si>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</si>
  <si>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</si>
  <si>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</si>
  <si>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 xml:space="preserve">Przedział spadku obrotów
</t>
  </si>
  <si>
    <r>
      <t xml:space="preserve">Różnica obrotów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</si>
  <si>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</si>
  <si>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</si>
  <si>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</si>
  <si>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</si>
  <si>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</si>
  <si>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ŁĄCZNA WARTOŚĆ DOFINANSOWANIA W ZWIĄZKU ZE SPADKIEM OBROTÓW:</t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</si>
  <si>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</si>
  <si>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</si>
  <si>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</si>
  <si>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15zzb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</si>
  <si>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15zzb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</si>
  <si>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</si>
  <si>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</si>
  <si>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</si>
  <si>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</si>
  <si>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</si>
  <si>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</si>
  <si>
    <t>2019 lub 2020</t>
  </si>
  <si>
    <t>2020 lub 2021</t>
  </si>
  <si>
    <t>1. Obliczenia dotyczą dofinansowania części kosztów wynagrodzeń pracowników oraz należnych od tych wynagrodzeń składek na ubezpieczenia społeczne - art. 15zzb ustawy z dnia 2 marca 2020 r. o szczególnych rozwiązaniach związanych z zapobieganiem, przeciwdziałaniem i zwalczaniem COVID-19, innych chorób zakaźnych oraz wywołanych nimi sytuacji kryzysowych (Dz. U. poz. 1842 z późn. zm.).</t>
  </si>
  <si>
    <t>Łączne obroty w ciągu analogicznych 2 kolejnych miesięcy kalendarzowych roku poprzedniego 
(tj. 2019 lub 2020)</t>
  </si>
  <si>
    <t xml:space="preserve"> 2. Spadek obrotów jest rozumiany jako stosunek łącznych obrotów w ciągu dowolnie wskazanych 2 kolejnych miesięcy kalendarzowych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</si>
</sst>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49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0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0" fillId="3" borderId="38" xfId="0" applyFont="1" applyFill="1" applyBorder="1" applyAlignment="1" applyProtection="1">
      <alignment horizontal="center" vertical="center" wrapText="1"/>
      <protection hidden="1"/>
    </xf>
    <xf numFmtId="10" fontId="8" fillId="4" borderId="31" xfId="1" applyNumberFormat="1" applyFont="1" applyFill="1" applyBorder="1" applyAlignment="1" applyProtection="1">
      <alignment horizontal="center" vertical="center"/>
      <protection hidden="1"/>
    </xf>
    <xf numFmtId="9" fontId="8" fillId="4" borderId="34" xfId="1" applyFont="1" applyFill="1" applyBorder="1" applyAlignment="1" applyProtection="1">
      <alignment horizontal="right" vertical="center"/>
      <protection hidden="1"/>
    </xf>
    <xf numFmtId="9" fontId="8" fillId="4" borderId="15" xfId="1" applyFont="1" applyFill="1" applyBorder="1" applyAlignment="1" applyProtection="1">
      <alignment horizontal="left" vertical="center"/>
      <protection hidden="1"/>
    </xf>
    <xf numFmtId="44" fontId="11" fillId="4" borderId="66" xfId="3" applyFont="1" applyFill="1" applyBorder="1" applyAlignment="1" applyProtection="1">
      <alignment horizontal="left" vertical="center"/>
      <protection hidden="1"/>
    </xf>
    <xf numFmtId="44" fontId="11" fillId="4" borderId="53" xfId="3" applyFont="1" applyFill="1" applyBorder="1" applyAlignment="1">
      <alignment vertical="center"/>
    </xf>
    <xf numFmtId="164" fontId="11" fillId="4" borderId="6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9" fontId="11" fillId="4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4" borderId="72" xfId="1" applyFont="1" applyFill="1" applyBorder="1" applyAlignment="1" applyProtection="1">
      <alignment horizontal="center" vertical="center" wrapText="1"/>
      <protection hidden="1"/>
    </xf>
    <xf numFmtId="44" fontId="0" fillId="4" borderId="50" xfId="3" applyFont="1" applyFill="1" applyBorder="1" applyAlignment="1" applyProtection="1">
      <alignment horizontal="center"/>
      <protection hidden="1"/>
    </xf>
    <xf numFmtId="164" fontId="0" fillId="4" borderId="44" xfId="0" applyNumberFormat="1" applyFont="1" applyFill="1" applyBorder="1" applyAlignment="1" applyProtection="1">
      <alignment wrapText="1"/>
      <protection hidden="1"/>
    </xf>
    <xf numFmtId="164" fontId="0" fillId="4" borderId="45" xfId="0" applyNumberFormat="1" applyFont="1" applyFill="1" applyBorder="1" applyAlignment="1" applyProtection="1">
      <alignment wrapText="1"/>
      <protection hidden="1"/>
    </xf>
    <xf numFmtId="164" fontId="0" fillId="4" borderId="18" xfId="0" applyNumberFormat="1" applyFont="1" applyFill="1" applyBorder="1" applyAlignment="1" applyProtection="1">
      <alignment wrapText="1"/>
      <protection hidden="1"/>
    </xf>
    <xf numFmtId="164" fontId="0" fillId="4" borderId="16" xfId="0" applyNumberFormat="1" applyFont="1" applyFill="1" applyBorder="1" applyAlignment="1" applyProtection="1">
      <alignment wrapText="1"/>
      <protection hidden="1"/>
    </xf>
    <xf numFmtId="164" fontId="0" fillId="4" borderId="51" xfId="0" applyNumberFormat="1" applyFont="1" applyFill="1" applyBorder="1" applyAlignment="1" applyProtection="1">
      <alignment wrapText="1"/>
      <protection hidden="1"/>
    </xf>
    <xf numFmtId="44" fontId="0" fillId="4" borderId="45" xfId="3" applyFont="1" applyFill="1" applyBorder="1" applyAlignment="1" applyProtection="1">
      <alignment horizontal="center"/>
      <protection hidden="1"/>
    </xf>
    <xf numFmtId="2" fontId="11" fillId="5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 vertical="center" wrapText="1"/>
      <protection locked="0" hidden="1"/>
    </xf>
    <xf numFmtId="49" fontId="0" fillId="5" borderId="30" xfId="0" applyNumberFormat="1" applyFill="1" applyBorder="1" applyAlignment="1" applyProtection="1">
      <alignment horizontal="left"/>
      <protection locked="0"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4" fontId="0" fillId="5" borderId="44" xfId="0" applyNumberFormat="1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4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164" fontId="11" fillId="4" borderId="73" xfId="0" applyNumberFormat="1" applyFont="1" applyFill="1" applyBorder="1" applyAlignment="1" applyProtection="1">
      <alignment horizontal="center" vertical="center" wrapText="1"/>
      <protection hidden="1"/>
    </xf>
    <xf numFmtId="165" fontId="8" fillId="5" borderId="13" xfId="0" applyNumberFormat="1" applyFont="1" applyFill="1" applyBorder="1" applyAlignment="1" applyProtection="1">
      <alignment horizontal="center" vertical="center"/>
      <protection locked="0" hidden="1"/>
    </xf>
    <xf numFmtId="165" fontId="8" fillId="5" borderId="31" xfId="0" applyNumberFormat="1" applyFont="1" applyFill="1" applyBorder="1" applyAlignment="1" applyProtection="1">
      <alignment horizontal="center" vertical="center"/>
      <protection locked="0" hidden="1"/>
    </xf>
    <xf numFmtId="0" fontId="6" fillId="0" borderId="24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3" fillId="4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5" xfId="0" applyFont="1" applyFill="1" applyBorder="1" applyAlignment="1" applyProtection="1">
      <alignment horizontal="left"/>
      <protection hidden="1"/>
    </xf>
    <xf numFmtId="0" fontId="7" fillId="0" borderId="22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7" fillId="0" borderId="28" xfId="0" applyFont="1" applyFill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Fill="1" applyBorder="1" applyAlignment="1" applyProtection="1">
      <alignment vertical="center" wrapText="1"/>
      <protection hidden="1"/>
    </xf>
    <xf numFmtId="0" fontId="7" fillId="0" borderId="27" xfId="0" applyFont="1" applyFill="1" applyBorder="1" applyAlignment="1" applyProtection="1">
      <alignment vertical="center" wrapText="1"/>
      <protection hidden="1"/>
    </xf>
    <xf numFmtId="0" fontId="7" fillId="0" borderId="21" xfId="0" applyFont="1" applyFill="1" applyBorder="1" applyAlignment="1" applyProtection="1">
      <alignment vertical="center" wrapText="1"/>
      <protection hidden="1"/>
    </xf>
    <xf numFmtId="0" fontId="1" fillId="3" borderId="35" xfId="0" applyFont="1" applyFill="1" applyBorder="1" applyAlignment="1" applyProtection="1">
      <alignment horizontal="center" vertical="center" wrapText="1"/>
      <protection hidden="1"/>
    </xf>
    <xf numFmtId="0" fontId="1" fillId="3" borderId="36" xfId="0" applyFont="1" applyFill="1" applyBorder="1" applyAlignment="1" applyProtection="1">
      <alignment horizontal="center" vertical="center" wrapText="1"/>
      <protection hidden="1"/>
    </xf>
    <xf numFmtId="0" fontId="1" fillId="3" borderId="37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48" xfId="0" applyFont="1" applyFill="1" applyBorder="1" applyAlignment="1" applyProtection="1">
      <alignment horizontal="center" vertical="center"/>
      <protection hidden="1"/>
    </xf>
    <xf numFmtId="0" fontId="1" fillId="3" borderId="49" xfId="0" applyFont="1" applyFill="1" applyBorder="1" applyAlignment="1" applyProtection="1">
      <alignment horizontal="center" vertical="center"/>
      <protection hidden="1"/>
    </xf>
    <xf numFmtId="0" fontId="11" fillId="3" borderId="25" xfId="0" applyFont="1" applyFill="1" applyBorder="1" applyAlignment="1" applyProtection="1">
      <alignment horizontal="right" vertical="center" wrapText="1"/>
      <protection hidden="1"/>
    </xf>
    <xf numFmtId="0" fontId="11" fillId="3" borderId="11" xfId="0" applyFont="1" applyFill="1" applyBorder="1" applyAlignment="1" applyProtection="1">
      <alignment horizontal="right" vertical="center" wrapText="1"/>
      <protection hidden="1"/>
    </xf>
    <xf numFmtId="0" fontId="11" fillId="3" borderId="46" xfId="0" applyFont="1" applyFill="1" applyBorder="1" applyAlignment="1" applyProtection="1">
      <alignment horizontal="right" vertical="center" wrapText="1"/>
      <protection hidden="1"/>
    </xf>
    <xf numFmtId="0" fontId="11" fillId="3" borderId="43" xfId="0" applyFont="1" applyFill="1" applyBorder="1" applyAlignment="1" applyProtection="1">
      <alignment horizontal="right" vertical="center" wrapText="1"/>
      <protection hidden="1"/>
    </xf>
    <xf numFmtId="0" fontId="11" fillId="3" borderId="71" xfId="0" applyFont="1" applyFill="1" applyBorder="1" applyAlignment="1" applyProtection="1">
      <alignment horizontal="right" vertical="center" wrapText="1"/>
      <protection hidden="1"/>
    </xf>
    <xf numFmtId="0" fontId="9" fillId="3" borderId="55" xfId="0" applyFont="1" applyFill="1" applyBorder="1" applyAlignment="1" applyProtection="1">
      <alignment horizontal="right" vertical="center" wrapText="1"/>
      <protection hidden="1"/>
    </xf>
    <xf numFmtId="0" fontId="9" fillId="3" borderId="56" xfId="0" applyFont="1" applyFill="1" applyBorder="1" applyAlignment="1" applyProtection="1">
      <alignment horizontal="right" vertical="center" wrapText="1"/>
      <protection hidden="1"/>
    </xf>
    <xf numFmtId="0" fontId="9" fillId="3" borderId="3" xfId="0" applyFont="1" applyFill="1" applyBorder="1" applyAlignment="1" applyProtection="1">
      <alignment horizontal="right" vertical="center" wrapText="1"/>
      <protection hidden="1"/>
    </xf>
    <xf numFmtId="0" fontId="9" fillId="3" borderId="59" xfId="0" applyFont="1" applyFill="1" applyBorder="1" applyAlignment="1" applyProtection="1">
      <alignment horizontal="right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0" fontId="11" fillId="6" borderId="5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right" vertical="center" wrapText="1"/>
      <protection hidden="1"/>
    </xf>
    <xf numFmtId="0" fontId="11" fillId="3" borderId="14" xfId="0" applyFont="1" applyFill="1" applyBorder="1" applyAlignment="1" applyProtection="1">
      <alignment horizontal="right" vertical="center" wrapText="1"/>
      <protection hidden="1"/>
    </xf>
    <xf numFmtId="0" fontId="11" fillId="3" borderId="17" xfId="0" applyFont="1" applyFill="1" applyBorder="1" applyAlignment="1" applyProtection="1">
      <alignment horizontal="right" vertical="center" wrapText="1"/>
      <protection hidden="1"/>
    </xf>
    <xf numFmtId="0" fontId="11" fillId="3" borderId="47" xfId="0" applyFont="1" applyFill="1" applyBorder="1" applyAlignment="1" applyProtection="1">
      <alignment horizontal="right" vertical="center" wrapText="1"/>
      <protection hidden="1"/>
    </xf>
    <xf numFmtId="0" fontId="11" fillId="3" borderId="48" xfId="0" applyFont="1" applyFill="1" applyBorder="1" applyAlignment="1" applyProtection="1">
      <alignment horizontal="right" vertical="center" wrapText="1"/>
      <protection hidden="1"/>
    </xf>
    <xf numFmtId="0" fontId="11" fillId="3" borderId="49" xfId="0" applyFont="1" applyFill="1" applyBorder="1" applyAlignment="1" applyProtection="1">
      <alignment horizontal="right" vertical="center" wrapText="1"/>
      <protection hidden="1"/>
    </xf>
    <xf numFmtId="0" fontId="3" fillId="4" borderId="3" xfId="0" applyFont="1" applyFill="1" applyBorder="1" applyAlignment="1" applyProtection="1">
      <protection hidden="1"/>
    </xf>
    <xf numFmtId="0" fontId="3" fillId="4" borderId="4" xfId="0" applyFont="1" applyFill="1" applyBorder="1" applyAlignment="1" applyProtection="1">
      <protection hidden="1"/>
    </xf>
    <xf numFmtId="0" fontId="3" fillId="4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hidden="1"/>
    </xf>
    <xf numFmtId="0" fontId="11" fillId="3" borderId="2" xfId="0" applyFont="1" applyFill="1" applyBorder="1" applyAlignment="1" applyProtection="1">
      <alignment horizontal="right" vertical="center" wrapText="1"/>
      <protection hidden="1"/>
    </xf>
    <xf numFmtId="164" fontId="11" fillId="4" borderId="3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0" fontId="9" fillId="3" borderId="57" xfId="0" applyFont="1" applyFill="1" applyBorder="1" applyAlignment="1" applyProtection="1">
      <alignment horizontal="right" vertical="center" wrapText="1"/>
      <protection hidden="1"/>
    </xf>
    <xf numFmtId="0" fontId="9" fillId="3" borderId="58" xfId="0" applyFont="1" applyFill="1" applyBorder="1" applyAlignment="1" applyProtection="1">
      <alignment horizontal="right" vertical="center" wrapText="1"/>
      <protection hidden="1"/>
    </xf>
    <xf numFmtId="164" fontId="11" fillId="4" borderId="54" xfId="0" applyNumberFormat="1" applyFont="1" applyFill="1" applyBorder="1" applyAlignment="1" applyProtection="1">
      <alignment horizontal="center" vertical="center"/>
      <protection hidden="1"/>
    </xf>
    <xf numFmtId="0" fontId="9" fillId="3" borderId="60" xfId="0" applyFont="1" applyFill="1" applyBorder="1" applyAlignment="1" applyProtection="1">
      <alignment horizontal="center" vertical="center" wrapText="1"/>
      <protection hidden="1"/>
    </xf>
    <xf numFmtId="0" fontId="9" fillId="3" borderId="63" xfId="0" applyFont="1" applyFill="1" applyBorder="1" applyAlignment="1" applyProtection="1">
      <alignment horizontal="center" vertical="center" wrapText="1"/>
      <protection hidden="1"/>
    </xf>
    <xf numFmtId="0" fontId="9" fillId="3" borderId="61" xfId="0" applyFont="1" applyFill="1" applyBorder="1" applyAlignment="1" applyProtection="1">
      <alignment horizontal="right" vertical="center" wrapText="1"/>
      <protection hidden="1"/>
    </xf>
    <xf numFmtId="0" fontId="9" fillId="3" borderId="62" xfId="0" applyFont="1" applyFill="1" applyBorder="1" applyAlignment="1" applyProtection="1">
      <alignment horizontal="right" vertical="center" wrapText="1"/>
      <protection hidden="1"/>
    </xf>
    <xf numFmtId="0" fontId="9" fillId="3" borderId="64" xfId="0" applyFont="1" applyFill="1" applyBorder="1" applyAlignment="1">
      <alignment horizontal="right" wrapText="1"/>
    </xf>
    <xf numFmtId="0" fontId="9" fillId="3" borderId="65" xfId="0" applyFont="1" applyFill="1" applyBorder="1" applyAlignment="1">
      <alignment horizontal="right" wrapText="1"/>
    </xf>
    <xf numFmtId="0" fontId="9" fillId="3" borderId="55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67" xfId="0" applyFont="1" applyFill="1" applyBorder="1" applyAlignment="1" applyProtection="1">
      <alignment horizontal="right" vertical="center" wrapText="1"/>
      <protection hidden="1"/>
    </xf>
    <xf numFmtId="0" fontId="9" fillId="3" borderId="68" xfId="0" applyFont="1" applyFill="1" applyBorder="1" applyAlignment="1" applyProtection="1">
      <alignment horizontal="right" vertical="center" wrapText="1"/>
      <protection hidden="1"/>
    </xf>
    <xf numFmtId="0" fontId="9" fillId="3" borderId="69" xfId="0" applyFont="1" applyFill="1" applyBorder="1" applyAlignment="1" applyProtection="1">
      <alignment horizontal="right" vertical="center" wrapText="1"/>
      <protection hidden="1"/>
    </xf>
    <xf numFmtId="0" fontId="9" fillId="3" borderId="70" xfId="0" applyFont="1" applyFill="1" applyBorder="1" applyAlignment="1" applyProtection="1">
      <alignment horizontal="right" vertical="center" wrapText="1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FFFFBE"/>
      <color rgb="FFD5FDFF"/>
      <color rgb="FFFF3F3F"/>
      <color rgb="FFFF4D1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A1:O12"/>
  <sheetViews>
    <sheetView showGridLines="0" tabSelected="1" zoomScaleNormal="100" workbookViewId="0">
      <selection activeCell="B6" sqref="B6:F6"/>
    </sheetView>
  </sheetViews>
  <sheetFormatPr defaultRowHeight="15"/>
  <cols>
    <col min="1" max="1" width="3" customWidth="1"/>
    <col min="2" max="2" width="46.5703125" customWidth="1"/>
    <col min="3" max="3" width="46.28515625" customWidth="1"/>
    <col min="4" max="4" width="17" customWidth="1"/>
    <col min="5" max="5" width="34.140625" customWidth="1"/>
    <col min="6" max="6" width="13" customWidth="1"/>
  </cols>
  <sheetData>
    <row r="1" spans="1:15" ht="25.5" customHeight="1">
      <c r="B1" s="105" t="s">
        <v>3</v>
      </c>
      <c r="C1" s="106"/>
      <c r="D1" s="106"/>
      <c r="E1" s="106"/>
      <c r="F1" s="107"/>
    </row>
    <row r="2" spans="1:15" ht="25.5" customHeight="1" thickBot="1">
      <c r="B2" s="108" t="s">
        <v>4</v>
      </c>
      <c r="C2" s="109"/>
      <c r="D2" s="109"/>
      <c r="E2" s="109"/>
      <c r="F2" s="110"/>
    </row>
    <row r="3" spans="1:15" ht="8.25" customHeight="1" thickBot="1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>
      <c r="B4" s="117" t="s">
        <v>56</v>
      </c>
      <c r="C4" s="118"/>
      <c r="D4" s="118"/>
      <c r="E4" s="118"/>
      <c r="F4" s="119"/>
      <c r="G4" s="9"/>
    </row>
    <row r="5" spans="1:15" ht="40.5" customHeight="1">
      <c r="B5" s="111" t="s">
        <v>58</v>
      </c>
      <c r="C5" s="112"/>
      <c r="D5" s="112"/>
      <c r="E5" s="112"/>
      <c r="F5" s="113"/>
      <c r="G5" s="6"/>
    </row>
    <row r="6" spans="1:15" ht="132.75" customHeight="1" thickBot="1">
      <c r="A6" s="6"/>
      <c r="B6" s="114" t="s">
        <v>8</v>
      </c>
      <c r="C6" s="115"/>
      <c r="D6" s="115"/>
      <c r="E6" s="115"/>
      <c r="F6" s="116"/>
      <c r="G6" s="6"/>
    </row>
    <row r="7" spans="1:15" ht="9" customHeight="1" thickTop="1" thickBot="1">
      <c r="A7" s="6"/>
      <c r="B7" s="10"/>
      <c r="C7" s="6"/>
      <c r="D7" s="6"/>
      <c r="E7" s="6"/>
      <c r="F7" s="6"/>
      <c r="G7" s="6"/>
    </row>
    <row r="8" spans="1:15" ht="51" customHeight="1">
      <c r="A8" s="5"/>
      <c r="B8" s="101" t="s">
        <v>5</v>
      </c>
      <c r="C8" s="102"/>
      <c r="D8" s="102"/>
      <c r="E8" s="103"/>
      <c r="F8" s="104"/>
      <c r="G8" s="2"/>
    </row>
    <row r="9" spans="1:15" ht="23.25" customHeight="1">
      <c r="B9" s="95" t="s">
        <v>54</v>
      </c>
      <c r="C9" s="96" t="s">
        <v>55</v>
      </c>
      <c r="D9" s="99" t="s">
        <v>36</v>
      </c>
      <c r="E9" s="120" t="s">
        <v>35</v>
      </c>
      <c r="F9" s="121"/>
      <c r="G9" s="2"/>
      <c r="M9" s="2"/>
      <c r="N9" s="2"/>
      <c r="O9" s="2"/>
    </row>
    <row r="10" spans="1:15" ht="71.25" customHeight="1" thickBot="1">
      <c r="A10" s="7"/>
      <c r="B10" s="97" t="s">
        <v>57</v>
      </c>
      <c r="C10" s="98" t="s">
        <v>6</v>
      </c>
      <c r="D10" s="100"/>
      <c r="E10" s="122"/>
      <c r="F10" s="123"/>
    </row>
    <row r="11" spans="1:15" ht="30" customHeight="1" thickBot="1">
      <c r="A11" s="7"/>
      <c r="B11" s="93">
        <v>0</v>
      </c>
      <c r="C11" s="94">
        <v>0</v>
      </c>
      <c r="D11" s="56">
        <f>IFERROR((C11-B11)/B11,0)</f>
        <v>0</v>
      </c>
      <c r="E11" s="57" t="str">
        <f>IF(D11&gt;-0.3,"nie podlega dofinansowaniu","co najmniej")</f>
        <v>nie podlega dofinansowaniu</v>
      </c>
      <c r="F11" s="58" t="str">
        <f>IF(D11&lt;=-0.5,IF(D11&lt;=-0.8,0.8,0.5),IF(D11&gt;-0.3,"",0.3))</f>
        <v/>
      </c>
    </row>
    <row r="12" spans="1:15" ht="12.75" customHeight="1">
      <c r="A12" s="7"/>
    </row>
  </sheetData>
  <sheetProtection algorithmName="SHA-512" hashValue="QFjuTXOfxyln84ui4WrCdPw/cx2CBiu5CgstlvY2/dM8uW95r9/YMfiBSHQy3LKHSmLJY+66+0Ty4Xs8cvFB2Q==" saltValue="eJiXwpy11zTSYpi0jxw/eA==" spinCount="100000" sheet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AJ262"/>
  <sheetViews>
    <sheetView showGridLines="0" zoomScale="70" zoomScaleNormal="70" workbookViewId="0">
      <pane ySplit="13" topLeftCell="A14" activePane="bottomLeft" state="frozen"/>
      <selection pane="bottomLeft" activeCell="A14" sqref="A14"/>
    </sheetView>
  </sheetViews>
  <sheetFormatPr defaultRowHeight="15"/>
  <cols>
    <col min="1" max="1" width="7.140625" style="1" customWidth="1"/>
    <col min="2" max="2" width="15" style="34" customWidth="1"/>
    <col min="3" max="3" width="29" style="34" customWidth="1"/>
    <col min="4" max="4" width="19.140625" style="1" customWidth="1"/>
    <col min="5" max="5" width="35" style="1" customWidth="1"/>
    <col min="6" max="6" width="33" style="1" customWidth="1"/>
    <col min="7" max="7" width="26.7109375" style="1" customWidth="1"/>
    <col min="8" max="8" width="15.42578125" style="1" customWidth="1"/>
    <col min="9" max="9" width="18.5703125" style="1" customWidth="1"/>
    <col min="10" max="10" width="24.5703125" style="1" customWidth="1"/>
    <col min="11" max="11" width="26.85546875" style="1" customWidth="1"/>
    <col min="12" max="12" width="29.28515625" style="1" customWidth="1"/>
    <col min="13" max="13" width="25.5703125" style="1" customWidth="1"/>
    <col min="14" max="14" width="26.42578125" style="1" customWidth="1"/>
    <col min="15" max="255" width="8.85546875" style="1"/>
    <col min="256" max="265" width="16.5703125" style="1" customWidth="1"/>
    <col min="266" max="511" width="8.85546875" style="1"/>
    <col min="512" max="521" width="16.5703125" style="1" customWidth="1"/>
    <col min="522" max="767" width="8.85546875" style="1"/>
    <col min="768" max="777" width="16.5703125" style="1" customWidth="1"/>
    <col min="778" max="1023" width="8.85546875" style="1"/>
    <col min="1024" max="1033" width="16.5703125" style="1" customWidth="1"/>
    <col min="1034" max="1279" width="8.85546875" style="1"/>
    <col min="1280" max="1289" width="16.5703125" style="1" customWidth="1"/>
    <col min="1290" max="1535" width="8.85546875" style="1"/>
    <col min="1536" max="1545" width="16.5703125" style="1" customWidth="1"/>
    <col min="1546" max="1791" width="8.85546875" style="1"/>
    <col min="1792" max="1801" width="16.5703125" style="1" customWidth="1"/>
    <col min="1802" max="2047" width="8.85546875" style="1"/>
    <col min="2048" max="2057" width="16.5703125" style="1" customWidth="1"/>
    <col min="2058" max="2303" width="8.85546875" style="1"/>
    <col min="2304" max="2313" width="16.5703125" style="1" customWidth="1"/>
    <col min="2314" max="2559" width="8.85546875" style="1"/>
    <col min="2560" max="2569" width="16.5703125" style="1" customWidth="1"/>
    <col min="2570" max="2815" width="8.85546875" style="1"/>
    <col min="2816" max="2825" width="16.5703125" style="1" customWidth="1"/>
    <col min="2826" max="3071" width="8.85546875" style="1"/>
    <col min="3072" max="3081" width="16.5703125" style="1" customWidth="1"/>
    <col min="3082" max="3327" width="8.85546875" style="1"/>
    <col min="3328" max="3337" width="16.5703125" style="1" customWidth="1"/>
    <col min="3338" max="3583" width="8.85546875" style="1"/>
    <col min="3584" max="3593" width="16.5703125" style="1" customWidth="1"/>
    <col min="3594" max="3839" width="8.85546875" style="1"/>
    <col min="3840" max="3849" width="16.5703125" style="1" customWidth="1"/>
    <col min="3850" max="4095" width="8.85546875" style="1"/>
    <col min="4096" max="4105" width="16.5703125" style="1" customWidth="1"/>
    <col min="4106" max="4351" width="8.85546875" style="1"/>
    <col min="4352" max="4361" width="16.5703125" style="1" customWidth="1"/>
    <col min="4362" max="4607" width="8.85546875" style="1"/>
    <col min="4608" max="4617" width="16.5703125" style="1" customWidth="1"/>
    <col min="4618" max="4863" width="8.85546875" style="1"/>
    <col min="4864" max="4873" width="16.5703125" style="1" customWidth="1"/>
    <col min="4874" max="5119" width="8.85546875" style="1"/>
    <col min="5120" max="5129" width="16.5703125" style="1" customWidth="1"/>
    <col min="5130" max="5375" width="8.85546875" style="1"/>
    <col min="5376" max="5385" width="16.5703125" style="1" customWidth="1"/>
    <col min="5386" max="5631" width="8.85546875" style="1"/>
    <col min="5632" max="5641" width="16.5703125" style="1" customWidth="1"/>
    <col min="5642" max="5887" width="8.85546875" style="1"/>
    <col min="5888" max="5897" width="16.5703125" style="1" customWidth="1"/>
    <col min="5898" max="6143" width="8.85546875" style="1"/>
    <col min="6144" max="6153" width="16.5703125" style="1" customWidth="1"/>
    <col min="6154" max="6399" width="8.85546875" style="1"/>
    <col min="6400" max="6409" width="16.5703125" style="1" customWidth="1"/>
    <col min="6410" max="6655" width="8.85546875" style="1"/>
    <col min="6656" max="6665" width="16.5703125" style="1" customWidth="1"/>
    <col min="6666" max="6911" width="8.85546875" style="1"/>
    <col min="6912" max="6921" width="16.5703125" style="1" customWidth="1"/>
    <col min="6922" max="7167" width="8.85546875" style="1"/>
    <col min="7168" max="7177" width="16.5703125" style="1" customWidth="1"/>
    <col min="7178" max="7423" width="8.85546875" style="1"/>
    <col min="7424" max="7433" width="16.5703125" style="1" customWidth="1"/>
    <col min="7434" max="7679" width="8.85546875" style="1"/>
    <col min="7680" max="7689" width="16.5703125" style="1" customWidth="1"/>
    <col min="7690" max="7935" width="8.85546875" style="1"/>
    <col min="7936" max="7945" width="16.5703125" style="1" customWidth="1"/>
    <col min="7946" max="8191" width="8.85546875" style="1"/>
    <col min="8192" max="8201" width="16.5703125" style="1" customWidth="1"/>
    <col min="8202" max="8447" width="8.85546875" style="1"/>
    <col min="8448" max="8457" width="16.5703125" style="1" customWidth="1"/>
    <col min="8458" max="8703" width="8.85546875" style="1"/>
    <col min="8704" max="8713" width="16.5703125" style="1" customWidth="1"/>
    <col min="8714" max="8959" width="8.85546875" style="1"/>
    <col min="8960" max="8969" width="16.5703125" style="1" customWidth="1"/>
    <col min="8970" max="9215" width="8.85546875" style="1"/>
    <col min="9216" max="9225" width="16.5703125" style="1" customWidth="1"/>
    <col min="9226" max="9471" width="8.85546875" style="1"/>
    <col min="9472" max="9481" width="16.5703125" style="1" customWidth="1"/>
    <col min="9482" max="9727" width="8.85546875" style="1"/>
    <col min="9728" max="9737" width="16.5703125" style="1" customWidth="1"/>
    <col min="9738" max="9983" width="8.85546875" style="1"/>
    <col min="9984" max="9993" width="16.5703125" style="1" customWidth="1"/>
    <col min="9994" max="10239" width="8.85546875" style="1"/>
    <col min="10240" max="10249" width="16.5703125" style="1" customWidth="1"/>
    <col min="10250" max="10495" width="8.85546875" style="1"/>
    <col min="10496" max="10505" width="16.5703125" style="1" customWidth="1"/>
    <col min="10506" max="10751" width="8.85546875" style="1"/>
    <col min="10752" max="10761" width="16.5703125" style="1" customWidth="1"/>
    <col min="10762" max="11007" width="8.85546875" style="1"/>
    <col min="11008" max="11017" width="16.5703125" style="1" customWidth="1"/>
    <col min="11018" max="11263" width="8.85546875" style="1"/>
    <col min="11264" max="11273" width="16.5703125" style="1" customWidth="1"/>
    <col min="11274" max="11519" width="8.85546875" style="1"/>
    <col min="11520" max="11529" width="16.5703125" style="1" customWidth="1"/>
    <col min="11530" max="11775" width="8.85546875" style="1"/>
    <col min="11776" max="11785" width="16.5703125" style="1" customWidth="1"/>
    <col min="11786" max="12031" width="8.85546875" style="1"/>
    <col min="12032" max="12041" width="16.5703125" style="1" customWidth="1"/>
    <col min="12042" max="12287" width="8.85546875" style="1"/>
    <col min="12288" max="12297" width="16.5703125" style="1" customWidth="1"/>
    <col min="12298" max="12543" width="8.85546875" style="1"/>
    <col min="12544" max="12553" width="16.5703125" style="1" customWidth="1"/>
    <col min="12554" max="12799" width="8.85546875" style="1"/>
    <col min="12800" max="12809" width="16.5703125" style="1" customWidth="1"/>
    <col min="12810" max="13055" width="8.85546875" style="1"/>
    <col min="13056" max="13065" width="16.5703125" style="1" customWidth="1"/>
    <col min="13066" max="13311" width="8.85546875" style="1"/>
    <col min="13312" max="13321" width="16.5703125" style="1" customWidth="1"/>
    <col min="13322" max="13567" width="8.85546875" style="1"/>
    <col min="13568" max="13577" width="16.5703125" style="1" customWidth="1"/>
    <col min="13578" max="13823" width="8.85546875" style="1"/>
    <col min="13824" max="13833" width="16.5703125" style="1" customWidth="1"/>
    <col min="13834" max="14079" width="8.85546875" style="1"/>
    <col min="14080" max="14089" width="16.5703125" style="1" customWidth="1"/>
    <col min="14090" max="14335" width="8.85546875" style="1"/>
    <col min="14336" max="14345" width="16.5703125" style="1" customWidth="1"/>
    <col min="14346" max="14591" width="8.85546875" style="1"/>
    <col min="14592" max="14601" width="16.5703125" style="1" customWidth="1"/>
    <col min="14602" max="14847" width="8.85546875" style="1"/>
    <col min="14848" max="14857" width="16.5703125" style="1" customWidth="1"/>
    <col min="14858" max="15103" width="8.85546875" style="1"/>
    <col min="15104" max="15113" width="16.5703125" style="1" customWidth="1"/>
    <col min="15114" max="15359" width="8.85546875" style="1"/>
    <col min="15360" max="15369" width="16.5703125" style="1" customWidth="1"/>
    <col min="15370" max="15615" width="8.85546875" style="1"/>
    <col min="15616" max="15625" width="16.5703125" style="1" customWidth="1"/>
    <col min="15626" max="15871" width="8.85546875" style="1"/>
    <col min="15872" max="15881" width="16.5703125" style="1" customWidth="1"/>
    <col min="15882" max="16127" width="8.85546875" style="1"/>
    <col min="16128" max="16137" width="16.5703125" style="1" customWidth="1"/>
    <col min="16138" max="16367" width="8.85546875" style="1"/>
    <col min="16368" max="16374" width="8.85546875" style="1" customWidth="1"/>
    <col min="16375" max="16384" width="8.85546875" style="1"/>
  </cols>
  <sheetData>
    <row r="1" spans="1:36" customFormat="1" ht="28.5">
      <c r="A1" s="105" t="s">
        <v>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36" customFormat="1" ht="29.25" thickBot="1">
      <c r="A2" s="151" t="s">
        <v>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1:36" customFormat="1" ht="30" customHeight="1" thickBot="1">
      <c r="A3" s="154" t="s">
        <v>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30.75" customHeight="1" thickBot="1">
      <c r="A5" s="145" t="s">
        <v>12</v>
      </c>
      <c r="B5" s="146"/>
      <c r="C5" s="146"/>
      <c r="D5" s="146"/>
      <c r="E5" s="146"/>
      <c r="F5" s="72"/>
      <c r="G5" s="15"/>
      <c r="H5" s="157" t="s">
        <v>42</v>
      </c>
      <c r="I5" s="147"/>
      <c r="J5" s="147"/>
      <c r="K5" s="147"/>
      <c r="L5" s="147"/>
      <c r="M5" s="158"/>
      <c r="N5" s="92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33.75" customHeight="1" thickBot="1">
      <c r="A6" s="145" t="s">
        <v>16</v>
      </c>
      <c r="B6" s="146"/>
      <c r="C6" s="146"/>
      <c r="D6" s="146"/>
      <c r="E6" s="147"/>
      <c r="F6" s="73"/>
      <c r="G6" s="16"/>
      <c r="H6" s="148" t="s">
        <v>20</v>
      </c>
      <c r="I6" s="149"/>
      <c r="J6" s="149"/>
      <c r="K6" s="150"/>
      <c r="L6" s="148" t="s">
        <v>17</v>
      </c>
      <c r="M6" s="149"/>
      <c r="N6" s="150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>
      <c r="A7" s="130" t="s">
        <v>13</v>
      </c>
      <c r="B7" s="131"/>
      <c r="C7" s="131"/>
      <c r="D7" s="63" t="str">
        <f>IF(obroty!F11="","NIE DOTYCZY",obroty!F11)</f>
        <v>NIE DOTYCZY</v>
      </c>
      <c r="E7" s="42"/>
      <c r="F7" s="43"/>
      <c r="G7" s="46"/>
      <c r="H7" s="164" t="s">
        <v>18</v>
      </c>
      <c r="I7" s="166" t="s">
        <v>51</v>
      </c>
      <c r="J7" s="167"/>
      <c r="K7" s="59">
        <f>SUMPRODUCT(G14:G262,N14:N262)+'dofin. um. zleceń, o pracę nakł'!U20</f>
        <v>0</v>
      </c>
      <c r="L7" s="135" t="s">
        <v>52</v>
      </c>
      <c r="M7" s="136"/>
      <c r="N7" s="159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>
      <c r="A8" s="132" t="s">
        <v>22</v>
      </c>
      <c r="B8" s="133"/>
      <c r="C8" s="134"/>
      <c r="D8" s="64">
        <f>IFERROR(IF($D$7=80%,$D$7+10%,$D$7+20%),0)</f>
        <v>0</v>
      </c>
      <c r="E8" s="44"/>
      <c r="F8" s="45"/>
      <c r="G8" s="46"/>
      <c r="H8" s="165"/>
      <c r="I8" s="168" t="s">
        <v>49</v>
      </c>
      <c r="J8" s="169"/>
      <c r="K8" s="60">
        <f>(SUMPRODUCT(G14:G262,L14:L262)+'dofin. um. zleceń, o pracę nakł'!U21)*F6</f>
        <v>0</v>
      </c>
      <c r="L8" s="161"/>
      <c r="M8" s="162"/>
      <c r="N8" s="163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>
      <c r="A9" s="139" t="s">
        <v>47</v>
      </c>
      <c r="B9" s="139"/>
      <c r="C9" s="139"/>
      <c r="D9" s="139"/>
      <c r="E9" s="139"/>
      <c r="F9" s="139"/>
      <c r="G9" s="140"/>
      <c r="H9" s="170" t="s">
        <v>19</v>
      </c>
      <c r="I9" s="172" t="s">
        <v>51</v>
      </c>
      <c r="J9" s="173"/>
      <c r="K9" s="61">
        <f>N5-K7</f>
        <v>0</v>
      </c>
      <c r="L9" s="135" t="s">
        <v>50</v>
      </c>
      <c r="M9" s="136"/>
      <c r="N9" s="159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>
      <c r="A10" s="141"/>
      <c r="B10" s="141"/>
      <c r="C10" s="141"/>
      <c r="D10" s="141"/>
      <c r="E10" s="141"/>
      <c r="F10" s="141"/>
      <c r="G10" s="142"/>
      <c r="H10" s="171"/>
      <c r="I10" s="174" t="s">
        <v>49</v>
      </c>
      <c r="J10" s="175"/>
      <c r="K10" s="62">
        <f>N9-K8</f>
        <v>0</v>
      </c>
      <c r="L10" s="137"/>
      <c r="M10" s="138"/>
      <c r="N10" s="160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59.45" customHeight="1" thickBot="1">
      <c r="A11" s="143"/>
      <c r="B11" s="143"/>
      <c r="C11" s="143"/>
      <c r="D11" s="143"/>
      <c r="E11" s="143"/>
      <c r="F11" s="143"/>
      <c r="G11" s="144"/>
      <c r="H11" s="11"/>
      <c r="I11" s="3"/>
      <c r="J11" s="126" t="s">
        <v>43</v>
      </c>
      <c r="K11" s="126"/>
      <c r="L11" s="126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>
      <c r="A12" s="127" t="s">
        <v>15</v>
      </c>
      <c r="B12" s="128"/>
      <c r="C12" s="128"/>
      <c r="D12" s="128"/>
      <c r="E12" s="128"/>
      <c r="F12" s="128"/>
      <c r="G12" s="129"/>
      <c r="H12" s="124" t="s">
        <v>37</v>
      </c>
      <c r="I12" s="124" t="s">
        <v>41</v>
      </c>
      <c r="J12" s="124" t="s">
        <v>27</v>
      </c>
      <c r="K12" s="124" t="s">
        <v>45</v>
      </c>
      <c r="L12" s="124" t="s">
        <v>25</v>
      </c>
      <c r="M12" s="124" t="s">
        <v>26</v>
      </c>
      <c r="N12" s="124" t="s">
        <v>28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>
      <c r="A13" s="47" t="s">
        <v>0</v>
      </c>
      <c r="B13" s="49" t="s">
        <v>1</v>
      </c>
      <c r="C13" s="49" t="s">
        <v>2</v>
      </c>
      <c r="D13" s="50" t="s">
        <v>9</v>
      </c>
      <c r="E13" s="48" t="s">
        <v>14</v>
      </c>
      <c r="F13" s="50" t="s">
        <v>10</v>
      </c>
      <c r="G13" s="51" t="s">
        <v>53</v>
      </c>
      <c r="H13" s="125"/>
      <c r="I13" s="125"/>
      <c r="J13" s="125"/>
      <c r="K13" s="125"/>
      <c r="L13" s="125"/>
      <c r="M13" s="125"/>
      <c r="N13" s="125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>
      <c r="A14" s="52">
        <v>1</v>
      </c>
      <c r="B14" s="74"/>
      <c r="C14" s="74"/>
      <c r="D14" s="75"/>
      <c r="E14" s="76"/>
      <c r="F14" s="77"/>
      <c r="G14" s="78">
        <v>0</v>
      </c>
      <c r="H14" s="79">
        <v>0</v>
      </c>
      <c r="I14" s="80">
        <v>1</v>
      </c>
      <c r="J14" s="65">
        <f>ROUND(IF(H14&gt;=2800,2800*$D$8,H14*$D$8),2)</f>
        <v>0</v>
      </c>
      <c r="K14" s="69">
        <f>ROUND(IF(H14&gt;=2800,2800,H14)*(13.71%+(1-13.71%)*9%)*I14*$D$8,2)</f>
        <v>0</v>
      </c>
      <c r="L14" s="69">
        <f>ROUND(IF(H14&gt;=2800,2800,H14)*($F$5%+9.76%+6.5%)*I14*$D$8,2)</f>
        <v>0</v>
      </c>
      <c r="M14" s="66">
        <f>ROUND(L14+J14*(1-(13.71%+(1-13.71%)*9%)*(1-I14)),2)</f>
        <v>0</v>
      </c>
      <c r="N14" s="69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>
      <c r="A15" s="52">
        <v>2</v>
      </c>
      <c r="B15" s="81"/>
      <c r="C15" s="81"/>
      <c r="D15" s="75"/>
      <c r="E15" s="76"/>
      <c r="F15" s="77"/>
      <c r="G15" s="78">
        <v>0</v>
      </c>
      <c r="H15" s="79">
        <v>0</v>
      </c>
      <c r="I15" s="80">
        <v>1</v>
      </c>
      <c r="J15" s="65">
        <f t="shared" ref="J15:J78" si="0">ROUND(IF(H15&gt;=2800,2800*$D$8,H15*$D$8),2)</f>
        <v>0</v>
      </c>
      <c r="K15" s="66">
        <f t="shared" ref="K15:K78" si="1">ROUND(IF(H15&gt;=2800,2800,H15)*(13.71%+(1-13.71%)*9%)*I15*$D$8,2)</f>
        <v>0</v>
      </c>
      <c r="L15" s="66">
        <f t="shared" ref="L15:L78" si="2">ROUND(IF(H15&gt;=2800,2800,H15)*($F$5%+9.76%+6.5%)*I15*$D$8,2)</f>
        <v>0</v>
      </c>
      <c r="M15" s="66">
        <f>ROUND(L15+J15*(1-(13.71%+(1-13.71%)*9%)*(1-I15)),2)</f>
        <v>0</v>
      </c>
      <c r="N15" s="66">
        <f t="shared" ref="N15:N78" si="3">M15*$F$6</f>
        <v>0</v>
      </c>
      <c r="O15" s="31"/>
      <c r="P15" s="20"/>
      <c r="Q15" s="21">
        <v>0</v>
      </c>
      <c r="R15" s="21"/>
      <c r="S15" s="27" t="s">
        <v>38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>
      <c r="A16" s="52">
        <v>3</v>
      </c>
      <c r="B16" s="81"/>
      <c r="C16" s="81"/>
      <c r="D16" s="75"/>
      <c r="E16" s="76"/>
      <c r="F16" s="77"/>
      <c r="G16" s="78">
        <v>0</v>
      </c>
      <c r="H16" s="79">
        <v>0</v>
      </c>
      <c r="I16" s="80">
        <v>1</v>
      </c>
      <c r="J16" s="65">
        <f t="shared" si="0"/>
        <v>0</v>
      </c>
      <c r="K16" s="66">
        <f t="shared" si="1"/>
        <v>0</v>
      </c>
      <c r="L16" s="66">
        <f t="shared" si="2"/>
        <v>0</v>
      </c>
      <c r="M16" s="66">
        <f t="shared" ref="M16:M79" si="4">ROUND(L16+J16*(1-(13.71%+(1-13.71%)*9%)*(1-I16)),2)</f>
        <v>0</v>
      </c>
      <c r="N16" s="66">
        <f t="shared" si="3"/>
        <v>0</v>
      </c>
      <c r="O16" s="31"/>
      <c r="P16" s="20"/>
      <c r="Q16" s="21">
        <v>1</v>
      </c>
      <c r="R16" s="21"/>
      <c r="S16" s="32" t="s">
        <v>39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>
      <c r="A17" s="52">
        <v>4</v>
      </c>
      <c r="B17" s="81"/>
      <c r="C17" s="81"/>
      <c r="D17" s="75"/>
      <c r="E17" s="76"/>
      <c r="F17" s="77"/>
      <c r="G17" s="78">
        <v>0</v>
      </c>
      <c r="H17" s="79">
        <v>0</v>
      </c>
      <c r="I17" s="80">
        <v>1</v>
      </c>
      <c r="J17" s="65">
        <f t="shared" si="0"/>
        <v>0</v>
      </c>
      <c r="K17" s="66">
        <f t="shared" si="1"/>
        <v>0</v>
      </c>
      <c r="L17" s="66">
        <f t="shared" si="2"/>
        <v>0</v>
      </c>
      <c r="M17" s="66">
        <f t="shared" si="4"/>
        <v>0</v>
      </c>
      <c r="N17" s="66">
        <f t="shared" si="3"/>
        <v>0</v>
      </c>
      <c r="O17" s="31"/>
      <c r="P17" s="20"/>
      <c r="Q17" s="21">
        <v>2</v>
      </c>
      <c r="R17" s="21"/>
      <c r="S17" s="27" t="s">
        <v>40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>
      <c r="A18" s="52">
        <v>5</v>
      </c>
      <c r="B18" s="81"/>
      <c r="C18" s="81"/>
      <c r="D18" s="75"/>
      <c r="E18" s="76"/>
      <c r="F18" s="77"/>
      <c r="G18" s="78">
        <v>0</v>
      </c>
      <c r="H18" s="79">
        <v>0</v>
      </c>
      <c r="I18" s="80">
        <v>1</v>
      </c>
      <c r="J18" s="65">
        <f t="shared" si="0"/>
        <v>0</v>
      </c>
      <c r="K18" s="66">
        <f t="shared" si="1"/>
        <v>0</v>
      </c>
      <c r="L18" s="66">
        <f t="shared" si="2"/>
        <v>0</v>
      </c>
      <c r="M18" s="66">
        <f t="shared" si="4"/>
        <v>0</v>
      </c>
      <c r="N18" s="66">
        <f t="shared" si="3"/>
        <v>0</v>
      </c>
      <c r="O18" s="31"/>
      <c r="P18" s="20"/>
      <c r="Q18" s="21">
        <v>3</v>
      </c>
      <c r="R18" s="21"/>
      <c r="S18" s="21" t="s">
        <v>34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>
      <c r="A19" s="52">
        <v>6</v>
      </c>
      <c r="B19" s="81"/>
      <c r="C19" s="81"/>
      <c r="D19" s="75"/>
      <c r="E19" s="76"/>
      <c r="F19" s="77"/>
      <c r="G19" s="78">
        <v>0</v>
      </c>
      <c r="H19" s="79">
        <v>0</v>
      </c>
      <c r="I19" s="80">
        <v>1</v>
      </c>
      <c r="J19" s="65">
        <f t="shared" si="0"/>
        <v>0</v>
      </c>
      <c r="K19" s="66">
        <f t="shared" si="1"/>
        <v>0</v>
      </c>
      <c r="L19" s="66">
        <f t="shared" si="2"/>
        <v>0</v>
      </c>
      <c r="M19" s="66">
        <f t="shared" si="4"/>
        <v>0</v>
      </c>
      <c r="N19" s="66">
        <f t="shared" si="3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>
      <c r="A20" s="52">
        <v>7</v>
      </c>
      <c r="B20" s="81"/>
      <c r="C20" s="81"/>
      <c r="D20" s="75"/>
      <c r="E20" s="76"/>
      <c r="F20" s="77"/>
      <c r="G20" s="78">
        <v>0</v>
      </c>
      <c r="H20" s="79">
        <v>0</v>
      </c>
      <c r="I20" s="80">
        <v>1</v>
      </c>
      <c r="J20" s="65">
        <f t="shared" si="0"/>
        <v>0</v>
      </c>
      <c r="K20" s="66">
        <f t="shared" si="1"/>
        <v>0</v>
      </c>
      <c r="L20" s="66">
        <f t="shared" si="2"/>
        <v>0</v>
      </c>
      <c r="M20" s="66">
        <f t="shared" si="4"/>
        <v>0</v>
      </c>
      <c r="N20" s="66">
        <f t="shared" si="3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>
      <c r="A21" s="52">
        <v>8</v>
      </c>
      <c r="B21" s="81"/>
      <c r="C21" s="81"/>
      <c r="D21" s="75"/>
      <c r="E21" s="76"/>
      <c r="F21" s="77"/>
      <c r="G21" s="78">
        <v>0</v>
      </c>
      <c r="H21" s="79">
        <v>0</v>
      </c>
      <c r="I21" s="80">
        <v>1</v>
      </c>
      <c r="J21" s="65">
        <f t="shared" si="0"/>
        <v>0</v>
      </c>
      <c r="K21" s="66">
        <f t="shared" si="1"/>
        <v>0</v>
      </c>
      <c r="L21" s="66">
        <f t="shared" si="2"/>
        <v>0</v>
      </c>
      <c r="M21" s="66">
        <f t="shared" si="4"/>
        <v>0</v>
      </c>
      <c r="N21" s="66">
        <f t="shared" si="3"/>
        <v>0</v>
      </c>
      <c r="O21" s="31"/>
      <c r="P21" s="20"/>
      <c r="Q21" s="21" t="b">
        <f>(F6&lt;&gt;"")</f>
        <v>0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>
      <c r="A22" s="52">
        <v>9</v>
      </c>
      <c r="B22" s="81"/>
      <c r="C22" s="81"/>
      <c r="D22" s="75"/>
      <c r="E22" s="76"/>
      <c r="F22" s="77"/>
      <c r="G22" s="78">
        <v>0</v>
      </c>
      <c r="H22" s="79">
        <v>0</v>
      </c>
      <c r="I22" s="80">
        <v>1</v>
      </c>
      <c r="J22" s="65">
        <f t="shared" si="0"/>
        <v>0</v>
      </c>
      <c r="K22" s="66">
        <f t="shared" si="1"/>
        <v>0</v>
      </c>
      <c r="L22" s="66">
        <f t="shared" si="2"/>
        <v>0</v>
      </c>
      <c r="M22" s="66">
        <f t="shared" si="4"/>
        <v>0</v>
      </c>
      <c r="N22" s="66">
        <f t="shared" si="3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>
      <c r="A23" s="52">
        <v>10</v>
      </c>
      <c r="B23" s="81"/>
      <c r="C23" s="81"/>
      <c r="D23" s="75"/>
      <c r="E23" s="76"/>
      <c r="F23" s="77"/>
      <c r="G23" s="78">
        <v>0</v>
      </c>
      <c r="H23" s="79">
        <v>0</v>
      </c>
      <c r="I23" s="80">
        <v>1</v>
      </c>
      <c r="J23" s="65">
        <f t="shared" si="0"/>
        <v>0</v>
      </c>
      <c r="K23" s="66">
        <f t="shared" si="1"/>
        <v>0</v>
      </c>
      <c r="L23" s="66">
        <f t="shared" si="2"/>
        <v>0</v>
      </c>
      <c r="M23" s="66">
        <f t="shared" si="4"/>
        <v>0</v>
      </c>
      <c r="N23" s="66">
        <f t="shared" si="3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>
      <c r="A24" s="52">
        <v>11</v>
      </c>
      <c r="B24" s="81"/>
      <c r="C24" s="81"/>
      <c r="D24" s="75"/>
      <c r="E24" s="76"/>
      <c r="F24" s="77"/>
      <c r="G24" s="78">
        <v>0</v>
      </c>
      <c r="H24" s="79">
        <v>0</v>
      </c>
      <c r="I24" s="80">
        <v>1</v>
      </c>
      <c r="J24" s="65">
        <f t="shared" si="0"/>
        <v>0</v>
      </c>
      <c r="K24" s="66">
        <f t="shared" si="1"/>
        <v>0</v>
      </c>
      <c r="L24" s="66">
        <f t="shared" si="2"/>
        <v>0</v>
      </c>
      <c r="M24" s="66">
        <f t="shared" si="4"/>
        <v>0</v>
      </c>
      <c r="N24" s="66">
        <f t="shared" si="3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>
      <c r="A25" s="52">
        <v>12</v>
      </c>
      <c r="B25" s="81"/>
      <c r="C25" s="81"/>
      <c r="D25" s="75"/>
      <c r="E25" s="76"/>
      <c r="F25" s="77"/>
      <c r="G25" s="78">
        <v>0</v>
      </c>
      <c r="H25" s="79">
        <v>0</v>
      </c>
      <c r="I25" s="80">
        <v>1</v>
      </c>
      <c r="J25" s="65">
        <f t="shared" si="0"/>
        <v>0</v>
      </c>
      <c r="K25" s="66">
        <f t="shared" si="1"/>
        <v>0</v>
      </c>
      <c r="L25" s="66">
        <f t="shared" si="2"/>
        <v>0</v>
      </c>
      <c r="M25" s="66">
        <f t="shared" si="4"/>
        <v>0</v>
      </c>
      <c r="N25" s="66">
        <f t="shared" si="3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>
      <c r="A26" s="52">
        <v>13</v>
      </c>
      <c r="B26" s="81"/>
      <c r="C26" s="81"/>
      <c r="D26" s="75"/>
      <c r="E26" s="76"/>
      <c r="F26" s="77"/>
      <c r="G26" s="78">
        <v>0</v>
      </c>
      <c r="H26" s="79">
        <v>0</v>
      </c>
      <c r="I26" s="80">
        <v>1</v>
      </c>
      <c r="J26" s="65">
        <f t="shared" si="0"/>
        <v>0</v>
      </c>
      <c r="K26" s="66">
        <f t="shared" si="1"/>
        <v>0</v>
      </c>
      <c r="L26" s="66">
        <f t="shared" si="2"/>
        <v>0</v>
      </c>
      <c r="M26" s="66">
        <f t="shared" si="4"/>
        <v>0</v>
      </c>
      <c r="N26" s="66">
        <f t="shared" si="3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>
      <c r="A27" s="52">
        <v>14</v>
      </c>
      <c r="B27" s="81"/>
      <c r="C27" s="81"/>
      <c r="D27" s="75"/>
      <c r="E27" s="76"/>
      <c r="F27" s="77"/>
      <c r="G27" s="78">
        <v>0</v>
      </c>
      <c r="H27" s="79">
        <v>0</v>
      </c>
      <c r="I27" s="80">
        <v>1</v>
      </c>
      <c r="J27" s="65">
        <f t="shared" si="0"/>
        <v>0</v>
      </c>
      <c r="K27" s="66">
        <f t="shared" si="1"/>
        <v>0</v>
      </c>
      <c r="L27" s="66">
        <f t="shared" si="2"/>
        <v>0</v>
      </c>
      <c r="M27" s="66">
        <f t="shared" si="4"/>
        <v>0</v>
      </c>
      <c r="N27" s="66">
        <f t="shared" si="3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>
      <c r="A28" s="52">
        <v>15</v>
      </c>
      <c r="B28" s="81"/>
      <c r="C28" s="81"/>
      <c r="D28" s="75"/>
      <c r="E28" s="76"/>
      <c r="F28" s="77"/>
      <c r="G28" s="78">
        <v>0</v>
      </c>
      <c r="H28" s="79">
        <v>0</v>
      </c>
      <c r="I28" s="80">
        <v>1</v>
      </c>
      <c r="J28" s="65">
        <f t="shared" si="0"/>
        <v>0</v>
      </c>
      <c r="K28" s="66">
        <f t="shared" si="1"/>
        <v>0</v>
      </c>
      <c r="L28" s="66">
        <f t="shared" si="2"/>
        <v>0</v>
      </c>
      <c r="M28" s="66">
        <f t="shared" si="4"/>
        <v>0</v>
      </c>
      <c r="N28" s="66">
        <f t="shared" si="3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>
      <c r="A29" s="52">
        <v>16</v>
      </c>
      <c r="B29" s="81"/>
      <c r="C29" s="81"/>
      <c r="D29" s="75"/>
      <c r="E29" s="76"/>
      <c r="F29" s="77"/>
      <c r="G29" s="78">
        <v>0</v>
      </c>
      <c r="H29" s="79">
        <v>0</v>
      </c>
      <c r="I29" s="80">
        <v>1</v>
      </c>
      <c r="J29" s="65">
        <f t="shared" si="0"/>
        <v>0</v>
      </c>
      <c r="K29" s="66">
        <f t="shared" si="1"/>
        <v>0</v>
      </c>
      <c r="L29" s="66">
        <f t="shared" si="2"/>
        <v>0</v>
      </c>
      <c r="M29" s="66">
        <f t="shared" si="4"/>
        <v>0</v>
      </c>
      <c r="N29" s="66">
        <f t="shared" si="3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>
      <c r="A30" s="52">
        <v>17</v>
      </c>
      <c r="B30" s="81"/>
      <c r="C30" s="81"/>
      <c r="D30" s="75"/>
      <c r="E30" s="76"/>
      <c r="F30" s="77"/>
      <c r="G30" s="78">
        <v>0</v>
      </c>
      <c r="H30" s="79">
        <v>0</v>
      </c>
      <c r="I30" s="80">
        <v>1</v>
      </c>
      <c r="J30" s="65">
        <f t="shared" si="0"/>
        <v>0</v>
      </c>
      <c r="K30" s="66">
        <f t="shared" si="1"/>
        <v>0</v>
      </c>
      <c r="L30" s="66">
        <f t="shared" si="2"/>
        <v>0</v>
      </c>
      <c r="M30" s="66">
        <f t="shared" si="4"/>
        <v>0</v>
      </c>
      <c r="N30" s="66">
        <f t="shared" si="3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>
      <c r="A31" s="52">
        <v>18</v>
      </c>
      <c r="B31" s="81"/>
      <c r="C31" s="81"/>
      <c r="D31" s="75"/>
      <c r="E31" s="76"/>
      <c r="F31" s="77"/>
      <c r="G31" s="78">
        <v>0</v>
      </c>
      <c r="H31" s="79">
        <v>0</v>
      </c>
      <c r="I31" s="80">
        <v>1</v>
      </c>
      <c r="J31" s="65">
        <f t="shared" si="0"/>
        <v>0</v>
      </c>
      <c r="K31" s="66">
        <f t="shared" si="1"/>
        <v>0</v>
      </c>
      <c r="L31" s="66">
        <f t="shared" si="2"/>
        <v>0</v>
      </c>
      <c r="M31" s="66">
        <f t="shared" si="4"/>
        <v>0</v>
      </c>
      <c r="N31" s="66">
        <f t="shared" si="3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>
      <c r="A32" s="52">
        <v>19</v>
      </c>
      <c r="B32" s="81"/>
      <c r="C32" s="81"/>
      <c r="D32" s="75"/>
      <c r="E32" s="76"/>
      <c r="F32" s="77"/>
      <c r="G32" s="78">
        <v>0</v>
      </c>
      <c r="H32" s="79">
        <v>0</v>
      </c>
      <c r="I32" s="80">
        <v>1</v>
      </c>
      <c r="J32" s="65">
        <f t="shared" si="0"/>
        <v>0</v>
      </c>
      <c r="K32" s="66">
        <f t="shared" si="1"/>
        <v>0</v>
      </c>
      <c r="L32" s="66">
        <f t="shared" si="2"/>
        <v>0</v>
      </c>
      <c r="M32" s="66">
        <f t="shared" si="4"/>
        <v>0</v>
      </c>
      <c r="N32" s="66">
        <f t="shared" si="3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>
      <c r="A33" s="52">
        <v>20</v>
      </c>
      <c r="B33" s="81"/>
      <c r="C33" s="81"/>
      <c r="D33" s="75"/>
      <c r="E33" s="76"/>
      <c r="F33" s="77"/>
      <c r="G33" s="78">
        <v>0</v>
      </c>
      <c r="H33" s="79">
        <v>0</v>
      </c>
      <c r="I33" s="80">
        <v>1</v>
      </c>
      <c r="J33" s="65">
        <f t="shared" si="0"/>
        <v>0</v>
      </c>
      <c r="K33" s="66">
        <f t="shared" si="1"/>
        <v>0</v>
      </c>
      <c r="L33" s="66">
        <f t="shared" si="2"/>
        <v>0</v>
      </c>
      <c r="M33" s="66">
        <f t="shared" si="4"/>
        <v>0</v>
      </c>
      <c r="N33" s="66">
        <f t="shared" si="3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>
      <c r="A34" s="52">
        <v>21</v>
      </c>
      <c r="B34" s="81"/>
      <c r="C34" s="81"/>
      <c r="D34" s="75"/>
      <c r="E34" s="76"/>
      <c r="F34" s="77"/>
      <c r="G34" s="78">
        <v>0</v>
      </c>
      <c r="H34" s="79">
        <v>0</v>
      </c>
      <c r="I34" s="80">
        <v>1</v>
      </c>
      <c r="J34" s="65">
        <f t="shared" si="0"/>
        <v>0</v>
      </c>
      <c r="K34" s="66">
        <f t="shared" si="1"/>
        <v>0</v>
      </c>
      <c r="L34" s="66">
        <f t="shared" si="2"/>
        <v>0</v>
      </c>
      <c r="M34" s="66">
        <f t="shared" si="4"/>
        <v>0</v>
      </c>
      <c r="N34" s="66">
        <f t="shared" si="3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>
      <c r="A35" s="52">
        <v>22</v>
      </c>
      <c r="B35" s="81"/>
      <c r="C35" s="81"/>
      <c r="D35" s="75"/>
      <c r="E35" s="76"/>
      <c r="F35" s="77"/>
      <c r="G35" s="78">
        <v>0</v>
      </c>
      <c r="H35" s="79">
        <v>0</v>
      </c>
      <c r="I35" s="80">
        <v>1</v>
      </c>
      <c r="J35" s="65">
        <f t="shared" si="0"/>
        <v>0</v>
      </c>
      <c r="K35" s="66">
        <f t="shared" si="1"/>
        <v>0</v>
      </c>
      <c r="L35" s="66">
        <f t="shared" si="2"/>
        <v>0</v>
      </c>
      <c r="M35" s="66">
        <f t="shared" si="4"/>
        <v>0</v>
      </c>
      <c r="N35" s="66">
        <f t="shared" si="3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>
      <c r="A36" s="52">
        <v>23</v>
      </c>
      <c r="B36" s="81"/>
      <c r="C36" s="81"/>
      <c r="D36" s="75"/>
      <c r="E36" s="76"/>
      <c r="F36" s="77"/>
      <c r="G36" s="78">
        <v>0</v>
      </c>
      <c r="H36" s="79">
        <v>0</v>
      </c>
      <c r="I36" s="80">
        <v>1</v>
      </c>
      <c r="J36" s="65">
        <f t="shared" si="0"/>
        <v>0</v>
      </c>
      <c r="K36" s="66">
        <f t="shared" si="1"/>
        <v>0</v>
      </c>
      <c r="L36" s="66">
        <f t="shared" si="2"/>
        <v>0</v>
      </c>
      <c r="M36" s="66">
        <f t="shared" si="4"/>
        <v>0</v>
      </c>
      <c r="N36" s="66">
        <f t="shared" si="3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>
      <c r="A37" s="52">
        <v>24</v>
      </c>
      <c r="B37" s="81"/>
      <c r="C37" s="81"/>
      <c r="D37" s="75"/>
      <c r="E37" s="76"/>
      <c r="F37" s="77"/>
      <c r="G37" s="78">
        <v>0</v>
      </c>
      <c r="H37" s="79">
        <v>0</v>
      </c>
      <c r="I37" s="80">
        <v>1</v>
      </c>
      <c r="J37" s="65">
        <f t="shared" si="0"/>
        <v>0</v>
      </c>
      <c r="K37" s="66">
        <f t="shared" si="1"/>
        <v>0</v>
      </c>
      <c r="L37" s="66">
        <f t="shared" si="2"/>
        <v>0</v>
      </c>
      <c r="M37" s="66">
        <f t="shared" si="4"/>
        <v>0</v>
      </c>
      <c r="N37" s="66">
        <f t="shared" si="3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>
      <c r="A38" s="52">
        <v>25</v>
      </c>
      <c r="B38" s="81"/>
      <c r="C38" s="81"/>
      <c r="D38" s="75"/>
      <c r="E38" s="76"/>
      <c r="F38" s="77"/>
      <c r="G38" s="78">
        <v>0</v>
      </c>
      <c r="H38" s="79">
        <v>0</v>
      </c>
      <c r="I38" s="80">
        <v>1</v>
      </c>
      <c r="J38" s="65">
        <f t="shared" si="0"/>
        <v>0</v>
      </c>
      <c r="K38" s="66">
        <f t="shared" si="1"/>
        <v>0</v>
      </c>
      <c r="L38" s="66">
        <f t="shared" si="2"/>
        <v>0</v>
      </c>
      <c r="M38" s="66">
        <f t="shared" si="4"/>
        <v>0</v>
      </c>
      <c r="N38" s="66">
        <f t="shared" si="3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>
      <c r="A39" s="52">
        <v>26</v>
      </c>
      <c r="B39" s="81"/>
      <c r="C39" s="81"/>
      <c r="D39" s="75"/>
      <c r="E39" s="76"/>
      <c r="F39" s="77"/>
      <c r="G39" s="78">
        <v>0</v>
      </c>
      <c r="H39" s="79">
        <v>0</v>
      </c>
      <c r="I39" s="80">
        <v>1</v>
      </c>
      <c r="J39" s="65">
        <f t="shared" si="0"/>
        <v>0</v>
      </c>
      <c r="K39" s="66">
        <f t="shared" si="1"/>
        <v>0</v>
      </c>
      <c r="L39" s="66">
        <f t="shared" si="2"/>
        <v>0</v>
      </c>
      <c r="M39" s="66">
        <f t="shared" si="4"/>
        <v>0</v>
      </c>
      <c r="N39" s="66">
        <f t="shared" si="3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>
      <c r="A40" s="52">
        <v>27</v>
      </c>
      <c r="B40" s="81"/>
      <c r="C40" s="81"/>
      <c r="D40" s="75"/>
      <c r="E40" s="76"/>
      <c r="F40" s="77"/>
      <c r="G40" s="78">
        <v>0</v>
      </c>
      <c r="H40" s="79">
        <v>0</v>
      </c>
      <c r="I40" s="80">
        <v>1</v>
      </c>
      <c r="J40" s="65">
        <f t="shared" si="0"/>
        <v>0</v>
      </c>
      <c r="K40" s="66">
        <f t="shared" si="1"/>
        <v>0</v>
      </c>
      <c r="L40" s="66">
        <f t="shared" si="2"/>
        <v>0</v>
      </c>
      <c r="M40" s="66">
        <f t="shared" si="4"/>
        <v>0</v>
      </c>
      <c r="N40" s="66">
        <f t="shared" si="3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>
      <c r="A41" s="52">
        <v>28</v>
      </c>
      <c r="B41" s="81"/>
      <c r="C41" s="81"/>
      <c r="D41" s="75"/>
      <c r="E41" s="76"/>
      <c r="F41" s="77"/>
      <c r="G41" s="78">
        <v>0</v>
      </c>
      <c r="H41" s="79">
        <v>0</v>
      </c>
      <c r="I41" s="80">
        <v>1</v>
      </c>
      <c r="J41" s="65">
        <f t="shared" si="0"/>
        <v>0</v>
      </c>
      <c r="K41" s="66">
        <f t="shared" si="1"/>
        <v>0</v>
      </c>
      <c r="L41" s="66">
        <f t="shared" si="2"/>
        <v>0</v>
      </c>
      <c r="M41" s="66">
        <f t="shared" si="4"/>
        <v>0</v>
      </c>
      <c r="N41" s="66">
        <f t="shared" si="3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>
      <c r="A42" s="52">
        <v>29</v>
      </c>
      <c r="B42" s="81"/>
      <c r="C42" s="81"/>
      <c r="D42" s="75"/>
      <c r="E42" s="76"/>
      <c r="F42" s="77"/>
      <c r="G42" s="78">
        <v>0</v>
      </c>
      <c r="H42" s="79">
        <v>0</v>
      </c>
      <c r="I42" s="80">
        <v>1</v>
      </c>
      <c r="J42" s="65">
        <f t="shared" si="0"/>
        <v>0</v>
      </c>
      <c r="K42" s="66">
        <f t="shared" si="1"/>
        <v>0</v>
      </c>
      <c r="L42" s="66">
        <f t="shared" si="2"/>
        <v>0</v>
      </c>
      <c r="M42" s="66">
        <f t="shared" si="4"/>
        <v>0</v>
      </c>
      <c r="N42" s="66">
        <f t="shared" si="3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>
      <c r="A43" s="52">
        <v>30</v>
      </c>
      <c r="B43" s="81"/>
      <c r="C43" s="81"/>
      <c r="D43" s="75"/>
      <c r="E43" s="76"/>
      <c r="F43" s="77"/>
      <c r="G43" s="78">
        <v>0</v>
      </c>
      <c r="H43" s="79">
        <v>0</v>
      </c>
      <c r="I43" s="80">
        <v>1</v>
      </c>
      <c r="J43" s="65">
        <f t="shared" si="0"/>
        <v>0</v>
      </c>
      <c r="K43" s="66">
        <f t="shared" si="1"/>
        <v>0</v>
      </c>
      <c r="L43" s="66">
        <f t="shared" si="2"/>
        <v>0</v>
      </c>
      <c r="M43" s="66">
        <f t="shared" si="4"/>
        <v>0</v>
      </c>
      <c r="N43" s="66">
        <f t="shared" si="3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>
      <c r="A44" s="52">
        <v>31</v>
      </c>
      <c r="B44" s="81"/>
      <c r="C44" s="81"/>
      <c r="D44" s="75"/>
      <c r="E44" s="76"/>
      <c r="F44" s="77"/>
      <c r="G44" s="78">
        <v>0</v>
      </c>
      <c r="H44" s="79">
        <v>0</v>
      </c>
      <c r="I44" s="80">
        <v>1</v>
      </c>
      <c r="J44" s="65">
        <f t="shared" si="0"/>
        <v>0</v>
      </c>
      <c r="K44" s="66">
        <f t="shared" si="1"/>
        <v>0</v>
      </c>
      <c r="L44" s="66">
        <f t="shared" si="2"/>
        <v>0</v>
      </c>
      <c r="M44" s="66">
        <f t="shared" si="4"/>
        <v>0</v>
      </c>
      <c r="N44" s="66">
        <f t="shared" si="3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>
      <c r="A45" s="52">
        <v>32</v>
      </c>
      <c r="B45" s="81"/>
      <c r="C45" s="81"/>
      <c r="D45" s="75"/>
      <c r="E45" s="76"/>
      <c r="F45" s="77"/>
      <c r="G45" s="78">
        <v>0</v>
      </c>
      <c r="H45" s="79">
        <v>0</v>
      </c>
      <c r="I45" s="80">
        <v>1</v>
      </c>
      <c r="J45" s="65">
        <f t="shared" si="0"/>
        <v>0</v>
      </c>
      <c r="K45" s="66">
        <f t="shared" si="1"/>
        <v>0</v>
      </c>
      <c r="L45" s="66">
        <f t="shared" si="2"/>
        <v>0</v>
      </c>
      <c r="M45" s="66">
        <f t="shared" si="4"/>
        <v>0</v>
      </c>
      <c r="N45" s="66">
        <f t="shared" si="3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>
      <c r="A46" s="52">
        <v>33</v>
      </c>
      <c r="B46" s="81"/>
      <c r="C46" s="81"/>
      <c r="D46" s="75"/>
      <c r="E46" s="76"/>
      <c r="F46" s="77"/>
      <c r="G46" s="78">
        <v>0</v>
      </c>
      <c r="H46" s="79">
        <v>0</v>
      </c>
      <c r="I46" s="80">
        <v>1</v>
      </c>
      <c r="J46" s="65">
        <f t="shared" si="0"/>
        <v>0</v>
      </c>
      <c r="K46" s="66">
        <f t="shared" si="1"/>
        <v>0</v>
      </c>
      <c r="L46" s="66">
        <f t="shared" si="2"/>
        <v>0</v>
      </c>
      <c r="M46" s="66">
        <f t="shared" si="4"/>
        <v>0</v>
      </c>
      <c r="N46" s="66">
        <f t="shared" si="3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>
      <c r="A47" s="52">
        <v>34</v>
      </c>
      <c r="B47" s="81"/>
      <c r="C47" s="81"/>
      <c r="D47" s="75"/>
      <c r="E47" s="76"/>
      <c r="F47" s="77"/>
      <c r="G47" s="78">
        <v>0</v>
      </c>
      <c r="H47" s="79">
        <v>0</v>
      </c>
      <c r="I47" s="80">
        <v>1</v>
      </c>
      <c r="J47" s="65">
        <f t="shared" si="0"/>
        <v>0</v>
      </c>
      <c r="K47" s="66">
        <f t="shared" si="1"/>
        <v>0</v>
      </c>
      <c r="L47" s="66">
        <f t="shared" si="2"/>
        <v>0</v>
      </c>
      <c r="M47" s="66">
        <f t="shared" si="4"/>
        <v>0</v>
      </c>
      <c r="N47" s="66">
        <f t="shared" si="3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>
      <c r="A48" s="52">
        <v>35</v>
      </c>
      <c r="B48" s="81"/>
      <c r="C48" s="81"/>
      <c r="D48" s="75"/>
      <c r="E48" s="76"/>
      <c r="F48" s="77"/>
      <c r="G48" s="78">
        <v>0</v>
      </c>
      <c r="H48" s="79">
        <v>0</v>
      </c>
      <c r="I48" s="80">
        <v>1</v>
      </c>
      <c r="J48" s="65">
        <f t="shared" si="0"/>
        <v>0</v>
      </c>
      <c r="K48" s="66">
        <f t="shared" si="1"/>
        <v>0</v>
      </c>
      <c r="L48" s="66">
        <f t="shared" si="2"/>
        <v>0</v>
      </c>
      <c r="M48" s="66">
        <f t="shared" si="4"/>
        <v>0</v>
      </c>
      <c r="N48" s="66">
        <f t="shared" si="3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>
      <c r="A49" s="52">
        <v>36</v>
      </c>
      <c r="B49" s="81"/>
      <c r="C49" s="81"/>
      <c r="D49" s="75"/>
      <c r="E49" s="76"/>
      <c r="F49" s="77"/>
      <c r="G49" s="78">
        <v>0</v>
      </c>
      <c r="H49" s="79">
        <v>0</v>
      </c>
      <c r="I49" s="80">
        <v>1</v>
      </c>
      <c r="J49" s="65">
        <f t="shared" si="0"/>
        <v>0</v>
      </c>
      <c r="K49" s="66">
        <f t="shared" si="1"/>
        <v>0</v>
      </c>
      <c r="L49" s="66">
        <f t="shared" si="2"/>
        <v>0</v>
      </c>
      <c r="M49" s="66">
        <f t="shared" si="4"/>
        <v>0</v>
      </c>
      <c r="N49" s="66">
        <f t="shared" si="3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>
      <c r="A50" s="52">
        <v>37</v>
      </c>
      <c r="B50" s="81"/>
      <c r="C50" s="81"/>
      <c r="D50" s="75"/>
      <c r="E50" s="76"/>
      <c r="F50" s="77"/>
      <c r="G50" s="78">
        <v>0</v>
      </c>
      <c r="H50" s="79">
        <v>0</v>
      </c>
      <c r="I50" s="80">
        <v>1</v>
      </c>
      <c r="J50" s="65">
        <f t="shared" si="0"/>
        <v>0</v>
      </c>
      <c r="K50" s="66">
        <f t="shared" si="1"/>
        <v>0</v>
      </c>
      <c r="L50" s="66">
        <f t="shared" si="2"/>
        <v>0</v>
      </c>
      <c r="M50" s="66">
        <f t="shared" si="4"/>
        <v>0</v>
      </c>
      <c r="N50" s="66">
        <f t="shared" si="3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>
      <c r="A51" s="52">
        <v>38</v>
      </c>
      <c r="B51" s="81"/>
      <c r="C51" s="81"/>
      <c r="D51" s="75"/>
      <c r="E51" s="76"/>
      <c r="F51" s="77"/>
      <c r="G51" s="78">
        <v>0</v>
      </c>
      <c r="H51" s="79">
        <v>0</v>
      </c>
      <c r="I51" s="80">
        <v>1</v>
      </c>
      <c r="J51" s="65">
        <f t="shared" si="0"/>
        <v>0</v>
      </c>
      <c r="K51" s="66">
        <f t="shared" si="1"/>
        <v>0</v>
      </c>
      <c r="L51" s="66">
        <f t="shared" si="2"/>
        <v>0</v>
      </c>
      <c r="M51" s="66">
        <f t="shared" si="4"/>
        <v>0</v>
      </c>
      <c r="N51" s="66">
        <f t="shared" si="3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>
      <c r="A52" s="52">
        <v>39</v>
      </c>
      <c r="B52" s="81"/>
      <c r="C52" s="81"/>
      <c r="D52" s="75"/>
      <c r="E52" s="76"/>
      <c r="F52" s="77"/>
      <c r="G52" s="78">
        <v>0</v>
      </c>
      <c r="H52" s="79">
        <v>0</v>
      </c>
      <c r="I52" s="80">
        <v>1</v>
      </c>
      <c r="J52" s="65">
        <f t="shared" si="0"/>
        <v>0</v>
      </c>
      <c r="K52" s="66">
        <f t="shared" si="1"/>
        <v>0</v>
      </c>
      <c r="L52" s="66">
        <f t="shared" si="2"/>
        <v>0</v>
      </c>
      <c r="M52" s="66">
        <f t="shared" si="4"/>
        <v>0</v>
      </c>
      <c r="N52" s="66">
        <f t="shared" si="3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>
      <c r="A53" s="52">
        <v>40</v>
      </c>
      <c r="B53" s="81"/>
      <c r="C53" s="81"/>
      <c r="D53" s="75"/>
      <c r="E53" s="76"/>
      <c r="F53" s="77"/>
      <c r="G53" s="78">
        <v>0</v>
      </c>
      <c r="H53" s="79">
        <v>0</v>
      </c>
      <c r="I53" s="80">
        <v>1</v>
      </c>
      <c r="J53" s="65">
        <f t="shared" si="0"/>
        <v>0</v>
      </c>
      <c r="K53" s="66">
        <f t="shared" si="1"/>
        <v>0</v>
      </c>
      <c r="L53" s="66">
        <f t="shared" si="2"/>
        <v>0</v>
      </c>
      <c r="M53" s="66">
        <f t="shared" si="4"/>
        <v>0</v>
      </c>
      <c r="N53" s="66">
        <f t="shared" si="3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>
      <c r="A54" s="52">
        <v>41</v>
      </c>
      <c r="B54" s="81"/>
      <c r="C54" s="81"/>
      <c r="D54" s="75"/>
      <c r="E54" s="76"/>
      <c r="F54" s="77"/>
      <c r="G54" s="78">
        <v>0</v>
      </c>
      <c r="H54" s="79">
        <v>0</v>
      </c>
      <c r="I54" s="80">
        <v>1</v>
      </c>
      <c r="J54" s="65">
        <f t="shared" si="0"/>
        <v>0</v>
      </c>
      <c r="K54" s="66">
        <f t="shared" si="1"/>
        <v>0</v>
      </c>
      <c r="L54" s="66">
        <f t="shared" si="2"/>
        <v>0</v>
      </c>
      <c r="M54" s="66">
        <f t="shared" si="4"/>
        <v>0</v>
      </c>
      <c r="N54" s="66">
        <f t="shared" si="3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>
      <c r="A55" s="52">
        <v>42</v>
      </c>
      <c r="B55" s="81"/>
      <c r="C55" s="81"/>
      <c r="D55" s="75"/>
      <c r="E55" s="76"/>
      <c r="F55" s="77"/>
      <c r="G55" s="78">
        <v>0</v>
      </c>
      <c r="H55" s="79">
        <v>0</v>
      </c>
      <c r="I55" s="80">
        <v>1</v>
      </c>
      <c r="J55" s="65">
        <f t="shared" si="0"/>
        <v>0</v>
      </c>
      <c r="K55" s="66">
        <f t="shared" si="1"/>
        <v>0</v>
      </c>
      <c r="L55" s="66">
        <f t="shared" si="2"/>
        <v>0</v>
      </c>
      <c r="M55" s="66">
        <f t="shared" si="4"/>
        <v>0</v>
      </c>
      <c r="N55" s="66">
        <f t="shared" si="3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>
      <c r="A56" s="52">
        <v>43</v>
      </c>
      <c r="B56" s="81"/>
      <c r="C56" s="81"/>
      <c r="D56" s="75"/>
      <c r="E56" s="76"/>
      <c r="F56" s="77"/>
      <c r="G56" s="78">
        <v>0</v>
      </c>
      <c r="H56" s="79">
        <v>0</v>
      </c>
      <c r="I56" s="80">
        <v>1</v>
      </c>
      <c r="J56" s="65">
        <f t="shared" si="0"/>
        <v>0</v>
      </c>
      <c r="K56" s="66">
        <f t="shared" si="1"/>
        <v>0</v>
      </c>
      <c r="L56" s="66">
        <f t="shared" si="2"/>
        <v>0</v>
      </c>
      <c r="M56" s="66">
        <f t="shared" si="4"/>
        <v>0</v>
      </c>
      <c r="N56" s="66">
        <f t="shared" si="3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>
      <c r="A57" s="52">
        <v>44</v>
      </c>
      <c r="B57" s="81"/>
      <c r="C57" s="81"/>
      <c r="D57" s="75"/>
      <c r="E57" s="76"/>
      <c r="F57" s="77"/>
      <c r="G57" s="78">
        <v>0</v>
      </c>
      <c r="H57" s="79">
        <v>0</v>
      </c>
      <c r="I57" s="80">
        <v>1</v>
      </c>
      <c r="J57" s="65">
        <f t="shared" si="0"/>
        <v>0</v>
      </c>
      <c r="K57" s="66">
        <f t="shared" si="1"/>
        <v>0</v>
      </c>
      <c r="L57" s="66">
        <f t="shared" si="2"/>
        <v>0</v>
      </c>
      <c r="M57" s="66">
        <f t="shared" si="4"/>
        <v>0</v>
      </c>
      <c r="N57" s="66">
        <f t="shared" si="3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>
      <c r="A58" s="52">
        <v>45</v>
      </c>
      <c r="B58" s="81"/>
      <c r="C58" s="81"/>
      <c r="D58" s="75"/>
      <c r="E58" s="76"/>
      <c r="F58" s="77"/>
      <c r="G58" s="78">
        <v>0</v>
      </c>
      <c r="H58" s="79">
        <v>0</v>
      </c>
      <c r="I58" s="80">
        <v>1</v>
      </c>
      <c r="J58" s="65">
        <f t="shared" si="0"/>
        <v>0</v>
      </c>
      <c r="K58" s="66">
        <f t="shared" si="1"/>
        <v>0</v>
      </c>
      <c r="L58" s="66">
        <f t="shared" si="2"/>
        <v>0</v>
      </c>
      <c r="M58" s="66">
        <f t="shared" si="4"/>
        <v>0</v>
      </c>
      <c r="N58" s="66">
        <f t="shared" si="3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>
      <c r="A59" s="52">
        <v>46</v>
      </c>
      <c r="B59" s="81"/>
      <c r="C59" s="81"/>
      <c r="D59" s="75"/>
      <c r="E59" s="76"/>
      <c r="F59" s="77"/>
      <c r="G59" s="78">
        <v>0</v>
      </c>
      <c r="H59" s="79">
        <v>0</v>
      </c>
      <c r="I59" s="80">
        <v>1</v>
      </c>
      <c r="J59" s="65">
        <f t="shared" si="0"/>
        <v>0</v>
      </c>
      <c r="K59" s="66">
        <f t="shared" si="1"/>
        <v>0</v>
      </c>
      <c r="L59" s="66">
        <f t="shared" si="2"/>
        <v>0</v>
      </c>
      <c r="M59" s="66">
        <f t="shared" si="4"/>
        <v>0</v>
      </c>
      <c r="N59" s="66">
        <f t="shared" si="3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>
      <c r="A60" s="52">
        <v>47</v>
      </c>
      <c r="B60" s="81"/>
      <c r="C60" s="81"/>
      <c r="D60" s="75"/>
      <c r="E60" s="76"/>
      <c r="F60" s="77"/>
      <c r="G60" s="78">
        <v>0</v>
      </c>
      <c r="H60" s="79">
        <v>0</v>
      </c>
      <c r="I60" s="80">
        <v>1</v>
      </c>
      <c r="J60" s="65">
        <f t="shared" si="0"/>
        <v>0</v>
      </c>
      <c r="K60" s="66">
        <f t="shared" si="1"/>
        <v>0</v>
      </c>
      <c r="L60" s="66">
        <f t="shared" si="2"/>
        <v>0</v>
      </c>
      <c r="M60" s="66">
        <f t="shared" si="4"/>
        <v>0</v>
      </c>
      <c r="N60" s="66">
        <f t="shared" si="3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>
      <c r="A61" s="52">
        <v>48</v>
      </c>
      <c r="B61" s="81"/>
      <c r="C61" s="81"/>
      <c r="D61" s="75"/>
      <c r="E61" s="76"/>
      <c r="F61" s="77"/>
      <c r="G61" s="78">
        <v>0</v>
      </c>
      <c r="H61" s="79">
        <v>0</v>
      </c>
      <c r="I61" s="80">
        <v>1</v>
      </c>
      <c r="J61" s="65">
        <f t="shared" si="0"/>
        <v>0</v>
      </c>
      <c r="K61" s="66">
        <f t="shared" si="1"/>
        <v>0</v>
      </c>
      <c r="L61" s="66">
        <f t="shared" si="2"/>
        <v>0</v>
      </c>
      <c r="M61" s="66">
        <f t="shared" si="4"/>
        <v>0</v>
      </c>
      <c r="N61" s="66">
        <f t="shared" si="3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>
      <c r="A62" s="52">
        <v>49</v>
      </c>
      <c r="B62" s="81"/>
      <c r="C62" s="81"/>
      <c r="D62" s="75"/>
      <c r="E62" s="76"/>
      <c r="F62" s="77"/>
      <c r="G62" s="78">
        <v>0</v>
      </c>
      <c r="H62" s="79">
        <v>0</v>
      </c>
      <c r="I62" s="80">
        <v>1</v>
      </c>
      <c r="J62" s="65">
        <f t="shared" si="0"/>
        <v>0</v>
      </c>
      <c r="K62" s="66">
        <f t="shared" si="1"/>
        <v>0</v>
      </c>
      <c r="L62" s="66">
        <f t="shared" si="2"/>
        <v>0</v>
      </c>
      <c r="M62" s="66">
        <f t="shared" si="4"/>
        <v>0</v>
      </c>
      <c r="N62" s="66">
        <f t="shared" si="3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>
      <c r="A63" s="52">
        <v>50</v>
      </c>
      <c r="B63" s="81"/>
      <c r="C63" s="81"/>
      <c r="D63" s="75"/>
      <c r="E63" s="76"/>
      <c r="F63" s="77"/>
      <c r="G63" s="78">
        <v>0</v>
      </c>
      <c r="H63" s="79">
        <v>0</v>
      </c>
      <c r="I63" s="80">
        <v>1</v>
      </c>
      <c r="J63" s="65">
        <f t="shared" si="0"/>
        <v>0</v>
      </c>
      <c r="K63" s="66">
        <f t="shared" si="1"/>
        <v>0</v>
      </c>
      <c r="L63" s="66">
        <f t="shared" si="2"/>
        <v>0</v>
      </c>
      <c r="M63" s="66">
        <f t="shared" si="4"/>
        <v>0</v>
      </c>
      <c r="N63" s="66">
        <f t="shared" si="3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>
      <c r="A64" s="52">
        <v>51</v>
      </c>
      <c r="B64" s="81"/>
      <c r="C64" s="81"/>
      <c r="D64" s="75"/>
      <c r="E64" s="76"/>
      <c r="F64" s="77"/>
      <c r="G64" s="78">
        <v>0</v>
      </c>
      <c r="H64" s="79">
        <v>0</v>
      </c>
      <c r="I64" s="80">
        <v>1</v>
      </c>
      <c r="J64" s="65">
        <f t="shared" si="0"/>
        <v>0</v>
      </c>
      <c r="K64" s="66">
        <f t="shared" si="1"/>
        <v>0</v>
      </c>
      <c r="L64" s="66">
        <f t="shared" si="2"/>
        <v>0</v>
      </c>
      <c r="M64" s="66">
        <f t="shared" si="4"/>
        <v>0</v>
      </c>
      <c r="N64" s="66">
        <f t="shared" si="3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>
      <c r="A65" s="52">
        <v>52</v>
      </c>
      <c r="B65" s="81"/>
      <c r="C65" s="81"/>
      <c r="D65" s="75"/>
      <c r="E65" s="76"/>
      <c r="F65" s="77"/>
      <c r="G65" s="78">
        <v>0</v>
      </c>
      <c r="H65" s="79">
        <v>0</v>
      </c>
      <c r="I65" s="80">
        <v>1</v>
      </c>
      <c r="J65" s="65">
        <f t="shared" si="0"/>
        <v>0</v>
      </c>
      <c r="K65" s="66">
        <f t="shared" si="1"/>
        <v>0</v>
      </c>
      <c r="L65" s="66">
        <f t="shared" si="2"/>
        <v>0</v>
      </c>
      <c r="M65" s="66">
        <f t="shared" si="4"/>
        <v>0</v>
      </c>
      <c r="N65" s="66">
        <f t="shared" si="3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>
      <c r="A66" s="52">
        <v>53</v>
      </c>
      <c r="B66" s="81"/>
      <c r="C66" s="81"/>
      <c r="D66" s="75"/>
      <c r="E66" s="76"/>
      <c r="F66" s="77"/>
      <c r="G66" s="78">
        <v>0</v>
      </c>
      <c r="H66" s="79">
        <v>0</v>
      </c>
      <c r="I66" s="80">
        <v>1</v>
      </c>
      <c r="J66" s="65">
        <f t="shared" si="0"/>
        <v>0</v>
      </c>
      <c r="K66" s="66">
        <f t="shared" si="1"/>
        <v>0</v>
      </c>
      <c r="L66" s="66">
        <f t="shared" si="2"/>
        <v>0</v>
      </c>
      <c r="M66" s="66">
        <f t="shared" si="4"/>
        <v>0</v>
      </c>
      <c r="N66" s="66">
        <f t="shared" si="3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>
      <c r="A67" s="52">
        <v>54</v>
      </c>
      <c r="B67" s="81"/>
      <c r="C67" s="81"/>
      <c r="D67" s="75"/>
      <c r="E67" s="76"/>
      <c r="F67" s="77"/>
      <c r="G67" s="78">
        <v>0</v>
      </c>
      <c r="H67" s="79">
        <v>0</v>
      </c>
      <c r="I67" s="80">
        <v>1</v>
      </c>
      <c r="J67" s="65">
        <f t="shared" si="0"/>
        <v>0</v>
      </c>
      <c r="K67" s="66">
        <f t="shared" si="1"/>
        <v>0</v>
      </c>
      <c r="L67" s="66">
        <f t="shared" si="2"/>
        <v>0</v>
      </c>
      <c r="M67" s="66">
        <f t="shared" si="4"/>
        <v>0</v>
      </c>
      <c r="N67" s="66">
        <f t="shared" si="3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>
      <c r="A68" s="52">
        <v>55</v>
      </c>
      <c r="B68" s="81"/>
      <c r="C68" s="81"/>
      <c r="D68" s="75"/>
      <c r="E68" s="76"/>
      <c r="F68" s="77"/>
      <c r="G68" s="78">
        <v>0</v>
      </c>
      <c r="H68" s="79">
        <v>0</v>
      </c>
      <c r="I68" s="80">
        <v>1</v>
      </c>
      <c r="J68" s="65">
        <f t="shared" si="0"/>
        <v>0</v>
      </c>
      <c r="K68" s="66">
        <f t="shared" si="1"/>
        <v>0</v>
      </c>
      <c r="L68" s="66">
        <f t="shared" si="2"/>
        <v>0</v>
      </c>
      <c r="M68" s="66">
        <f t="shared" si="4"/>
        <v>0</v>
      </c>
      <c r="N68" s="66">
        <f t="shared" si="3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>
      <c r="A69" s="52">
        <v>56</v>
      </c>
      <c r="B69" s="81"/>
      <c r="C69" s="81"/>
      <c r="D69" s="75"/>
      <c r="E69" s="76"/>
      <c r="F69" s="77"/>
      <c r="G69" s="78">
        <v>0</v>
      </c>
      <c r="H69" s="79">
        <v>0</v>
      </c>
      <c r="I69" s="80">
        <v>1</v>
      </c>
      <c r="J69" s="65">
        <f t="shared" si="0"/>
        <v>0</v>
      </c>
      <c r="K69" s="66">
        <f t="shared" si="1"/>
        <v>0</v>
      </c>
      <c r="L69" s="66">
        <f t="shared" si="2"/>
        <v>0</v>
      </c>
      <c r="M69" s="66">
        <f t="shared" si="4"/>
        <v>0</v>
      </c>
      <c r="N69" s="66">
        <f t="shared" si="3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>
      <c r="A70" s="52">
        <v>57</v>
      </c>
      <c r="B70" s="81"/>
      <c r="C70" s="81"/>
      <c r="D70" s="75"/>
      <c r="E70" s="76"/>
      <c r="F70" s="77"/>
      <c r="G70" s="78">
        <v>0</v>
      </c>
      <c r="H70" s="79">
        <v>0</v>
      </c>
      <c r="I70" s="80">
        <v>1</v>
      </c>
      <c r="J70" s="65">
        <f t="shared" si="0"/>
        <v>0</v>
      </c>
      <c r="K70" s="66">
        <f t="shared" si="1"/>
        <v>0</v>
      </c>
      <c r="L70" s="66">
        <f t="shared" si="2"/>
        <v>0</v>
      </c>
      <c r="M70" s="66">
        <f t="shared" si="4"/>
        <v>0</v>
      </c>
      <c r="N70" s="66">
        <f t="shared" si="3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>
      <c r="A71" s="52">
        <v>58</v>
      </c>
      <c r="B71" s="81"/>
      <c r="C71" s="81"/>
      <c r="D71" s="75"/>
      <c r="E71" s="76"/>
      <c r="F71" s="77"/>
      <c r="G71" s="78">
        <v>0</v>
      </c>
      <c r="H71" s="79">
        <v>0</v>
      </c>
      <c r="I71" s="80">
        <v>1</v>
      </c>
      <c r="J71" s="65">
        <f t="shared" si="0"/>
        <v>0</v>
      </c>
      <c r="K71" s="66">
        <f t="shared" si="1"/>
        <v>0</v>
      </c>
      <c r="L71" s="66">
        <f t="shared" si="2"/>
        <v>0</v>
      </c>
      <c r="M71" s="66">
        <f t="shared" si="4"/>
        <v>0</v>
      </c>
      <c r="N71" s="66">
        <f t="shared" si="3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>
      <c r="A72" s="52">
        <v>59</v>
      </c>
      <c r="B72" s="81"/>
      <c r="C72" s="81"/>
      <c r="D72" s="75"/>
      <c r="E72" s="76"/>
      <c r="F72" s="77"/>
      <c r="G72" s="78">
        <v>0</v>
      </c>
      <c r="H72" s="79">
        <v>0</v>
      </c>
      <c r="I72" s="80">
        <v>1</v>
      </c>
      <c r="J72" s="65">
        <f t="shared" si="0"/>
        <v>0</v>
      </c>
      <c r="K72" s="66">
        <f t="shared" si="1"/>
        <v>0</v>
      </c>
      <c r="L72" s="66">
        <f t="shared" si="2"/>
        <v>0</v>
      </c>
      <c r="M72" s="66">
        <f t="shared" si="4"/>
        <v>0</v>
      </c>
      <c r="N72" s="66">
        <f t="shared" si="3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>
      <c r="A73" s="52">
        <v>60</v>
      </c>
      <c r="B73" s="81"/>
      <c r="C73" s="81"/>
      <c r="D73" s="75"/>
      <c r="E73" s="76"/>
      <c r="F73" s="77"/>
      <c r="G73" s="78">
        <v>0</v>
      </c>
      <c r="H73" s="79">
        <v>0</v>
      </c>
      <c r="I73" s="80">
        <v>1</v>
      </c>
      <c r="J73" s="65">
        <f t="shared" si="0"/>
        <v>0</v>
      </c>
      <c r="K73" s="66">
        <f t="shared" si="1"/>
        <v>0</v>
      </c>
      <c r="L73" s="66">
        <f t="shared" si="2"/>
        <v>0</v>
      </c>
      <c r="M73" s="66">
        <f t="shared" si="4"/>
        <v>0</v>
      </c>
      <c r="N73" s="66">
        <f t="shared" si="3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>
      <c r="A74" s="52">
        <v>61</v>
      </c>
      <c r="B74" s="81"/>
      <c r="C74" s="81"/>
      <c r="D74" s="75"/>
      <c r="E74" s="76"/>
      <c r="F74" s="77"/>
      <c r="G74" s="78">
        <v>0</v>
      </c>
      <c r="H74" s="79">
        <v>0</v>
      </c>
      <c r="I74" s="80">
        <v>1</v>
      </c>
      <c r="J74" s="65">
        <f t="shared" si="0"/>
        <v>0</v>
      </c>
      <c r="K74" s="66">
        <f t="shared" si="1"/>
        <v>0</v>
      </c>
      <c r="L74" s="66">
        <f t="shared" si="2"/>
        <v>0</v>
      </c>
      <c r="M74" s="66">
        <f t="shared" si="4"/>
        <v>0</v>
      </c>
      <c r="N74" s="66">
        <f t="shared" si="3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>
      <c r="A75" s="52">
        <v>62</v>
      </c>
      <c r="B75" s="81"/>
      <c r="C75" s="81"/>
      <c r="D75" s="75"/>
      <c r="E75" s="76"/>
      <c r="F75" s="77"/>
      <c r="G75" s="78">
        <v>0</v>
      </c>
      <c r="H75" s="79">
        <v>0</v>
      </c>
      <c r="I75" s="80">
        <v>1</v>
      </c>
      <c r="J75" s="65">
        <f t="shared" si="0"/>
        <v>0</v>
      </c>
      <c r="K75" s="66">
        <f t="shared" si="1"/>
        <v>0</v>
      </c>
      <c r="L75" s="66">
        <f t="shared" si="2"/>
        <v>0</v>
      </c>
      <c r="M75" s="66">
        <f t="shared" si="4"/>
        <v>0</v>
      </c>
      <c r="N75" s="66">
        <f t="shared" si="3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>
      <c r="A76" s="52">
        <v>63</v>
      </c>
      <c r="B76" s="81"/>
      <c r="C76" s="81"/>
      <c r="D76" s="75"/>
      <c r="E76" s="76"/>
      <c r="F76" s="77"/>
      <c r="G76" s="78">
        <v>0</v>
      </c>
      <c r="H76" s="79">
        <v>0</v>
      </c>
      <c r="I76" s="80">
        <v>1</v>
      </c>
      <c r="J76" s="65">
        <f t="shared" si="0"/>
        <v>0</v>
      </c>
      <c r="K76" s="66">
        <f t="shared" si="1"/>
        <v>0</v>
      </c>
      <c r="L76" s="66">
        <f t="shared" si="2"/>
        <v>0</v>
      </c>
      <c r="M76" s="66">
        <f t="shared" si="4"/>
        <v>0</v>
      </c>
      <c r="N76" s="66">
        <f t="shared" si="3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>
      <c r="A77" s="52">
        <v>64</v>
      </c>
      <c r="B77" s="81"/>
      <c r="C77" s="81"/>
      <c r="D77" s="75"/>
      <c r="E77" s="76"/>
      <c r="F77" s="77"/>
      <c r="G77" s="78">
        <v>0</v>
      </c>
      <c r="H77" s="79">
        <v>0</v>
      </c>
      <c r="I77" s="80">
        <v>1</v>
      </c>
      <c r="J77" s="65">
        <f t="shared" si="0"/>
        <v>0</v>
      </c>
      <c r="K77" s="66">
        <f t="shared" si="1"/>
        <v>0</v>
      </c>
      <c r="L77" s="66">
        <f t="shared" si="2"/>
        <v>0</v>
      </c>
      <c r="M77" s="66">
        <f t="shared" si="4"/>
        <v>0</v>
      </c>
      <c r="N77" s="66">
        <f t="shared" si="3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>
      <c r="A78" s="52">
        <v>65</v>
      </c>
      <c r="B78" s="81"/>
      <c r="C78" s="81"/>
      <c r="D78" s="75"/>
      <c r="E78" s="76"/>
      <c r="F78" s="77"/>
      <c r="G78" s="78">
        <v>0</v>
      </c>
      <c r="H78" s="79">
        <v>0</v>
      </c>
      <c r="I78" s="80">
        <v>1</v>
      </c>
      <c r="J78" s="65">
        <f t="shared" si="0"/>
        <v>0</v>
      </c>
      <c r="K78" s="66">
        <f t="shared" si="1"/>
        <v>0</v>
      </c>
      <c r="L78" s="66">
        <f t="shared" si="2"/>
        <v>0</v>
      </c>
      <c r="M78" s="66">
        <f t="shared" si="4"/>
        <v>0</v>
      </c>
      <c r="N78" s="66">
        <f t="shared" si="3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>
      <c r="A79" s="52">
        <v>66</v>
      </c>
      <c r="B79" s="81"/>
      <c r="C79" s="81"/>
      <c r="D79" s="75"/>
      <c r="E79" s="76"/>
      <c r="F79" s="77"/>
      <c r="G79" s="78">
        <v>0</v>
      </c>
      <c r="H79" s="79">
        <v>0</v>
      </c>
      <c r="I79" s="80">
        <v>1</v>
      </c>
      <c r="J79" s="65">
        <f t="shared" ref="J79:J142" si="6">ROUND(IF(H79&gt;=2800,2800*$D$8,H79*$D$8),2)</f>
        <v>0</v>
      </c>
      <c r="K79" s="66">
        <f t="shared" ref="K79:K142" si="7">ROUND(IF(H79&gt;=2800,2800,H79)*(13.71%+(1-13.71%)*9%)*I79*$D$8,2)</f>
        <v>0</v>
      </c>
      <c r="L79" s="66">
        <f t="shared" ref="L79:L142" si="8">ROUND(IF(H79&gt;=2800,2800,H79)*($F$5%+9.76%+6.5%)*I79*$D$8,2)</f>
        <v>0</v>
      </c>
      <c r="M79" s="66">
        <f t="shared" si="4"/>
        <v>0</v>
      </c>
      <c r="N79" s="66">
        <f t="shared" ref="N79:N142" si="9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>
      <c r="A80" s="52">
        <v>67</v>
      </c>
      <c r="B80" s="81"/>
      <c r="C80" s="81"/>
      <c r="D80" s="75"/>
      <c r="E80" s="76"/>
      <c r="F80" s="77"/>
      <c r="G80" s="78">
        <v>0</v>
      </c>
      <c r="H80" s="79">
        <v>0</v>
      </c>
      <c r="I80" s="80">
        <v>1</v>
      </c>
      <c r="J80" s="65">
        <f t="shared" si="6"/>
        <v>0</v>
      </c>
      <c r="K80" s="66">
        <f t="shared" si="7"/>
        <v>0</v>
      </c>
      <c r="L80" s="66">
        <f t="shared" si="8"/>
        <v>0</v>
      </c>
      <c r="M80" s="66">
        <f t="shared" ref="M80:M143" si="10">ROUND(L80+J80*(1-(13.71%+(1-13.71%)*9%)*(1-I80)),2)</f>
        <v>0</v>
      </c>
      <c r="N80" s="66">
        <f t="shared" si="9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>
      <c r="A81" s="52">
        <v>68</v>
      </c>
      <c r="B81" s="81"/>
      <c r="C81" s="81"/>
      <c r="D81" s="75"/>
      <c r="E81" s="76"/>
      <c r="F81" s="77"/>
      <c r="G81" s="78">
        <v>0</v>
      </c>
      <c r="H81" s="79">
        <v>0</v>
      </c>
      <c r="I81" s="80">
        <v>1</v>
      </c>
      <c r="J81" s="65">
        <f t="shared" si="6"/>
        <v>0</v>
      </c>
      <c r="K81" s="66">
        <f t="shared" si="7"/>
        <v>0</v>
      </c>
      <c r="L81" s="66">
        <f t="shared" si="8"/>
        <v>0</v>
      </c>
      <c r="M81" s="66">
        <f t="shared" si="10"/>
        <v>0</v>
      </c>
      <c r="N81" s="66">
        <f t="shared" si="9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>
      <c r="A82" s="52">
        <v>69</v>
      </c>
      <c r="B82" s="81"/>
      <c r="C82" s="81"/>
      <c r="D82" s="75"/>
      <c r="E82" s="76"/>
      <c r="F82" s="77"/>
      <c r="G82" s="78">
        <v>0</v>
      </c>
      <c r="H82" s="79">
        <v>0</v>
      </c>
      <c r="I82" s="80">
        <v>1</v>
      </c>
      <c r="J82" s="65">
        <f t="shared" si="6"/>
        <v>0</v>
      </c>
      <c r="K82" s="66">
        <f t="shared" si="7"/>
        <v>0</v>
      </c>
      <c r="L82" s="66">
        <f t="shared" si="8"/>
        <v>0</v>
      </c>
      <c r="M82" s="66">
        <f t="shared" si="10"/>
        <v>0</v>
      </c>
      <c r="N82" s="66">
        <f t="shared" si="9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>
      <c r="A83" s="52">
        <v>70</v>
      </c>
      <c r="B83" s="81"/>
      <c r="C83" s="81"/>
      <c r="D83" s="75"/>
      <c r="E83" s="76"/>
      <c r="F83" s="77"/>
      <c r="G83" s="78">
        <v>0</v>
      </c>
      <c r="H83" s="79">
        <v>0</v>
      </c>
      <c r="I83" s="80">
        <v>1</v>
      </c>
      <c r="J83" s="65">
        <f t="shared" si="6"/>
        <v>0</v>
      </c>
      <c r="K83" s="66">
        <f t="shared" si="7"/>
        <v>0</v>
      </c>
      <c r="L83" s="66">
        <f t="shared" si="8"/>
        <v>0</v>
      </c>
      <c r="M83" s="66">
        <f t="shared" si="10"/>
        <v>0</v>
      </c>
      <c r="N83" s="66">
        <f t="shared" si="9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>
      <c r="A84" s="52">
        <v>71</v>
      </c>
      <c r="B84" s="81"/>
      <c r="C84" s="81"/>
      <c r="D84" s="75"/>
      <c r="E84" s="76"/>
      <c r="F84" s="77"/>
      <c r="G84" s="78">
        <v>0</v>
      </c>
      <c r="H84" s="79">
        <v>0</v>
      </c>
      <c r="I84" s="80">
        <v>1</v>
      </c>
      <c r="J84" s="65">
        <f t="shared" si="6"/>
        <v>0</v>
      </c>
      <c r="K84" s="66">
        <f t="shared" si="7"/>
        <v>0</v>
      </c>
      <c r="L84" s="66">
        <f t="shared" si="8"/>
        <v>0</v>
      </c>
      <c r="M84" s="66">
        <f t="shared" si="10"/>
        <v>0</v>
      </c>
      <c r="N84" s="66">
        <f t="shared" si="9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>
      <c r="A85" s="52">
        <v>72</v>
      </c>
      <c r="B85" s="81"/>
      <c r="C85" s="81"/>
      <c r="D85" s="75"/>
      <c r="E85" s="76"/>
      <c r="F85" s="77"/>
      <c r="G85" s="78">
        <v>0</v>
      </c>
      <c r="H85" s="79">
        <v>0</v>
      </c>
      <c r="I85" s="80">
        <v>1</v>
      </c>
      <c r="J85" s="65">
        <f t="shared" si="6"/>
        <v>0</v>
      </c>
      <c r="K85" s="66">
        <f t="shared" si="7"/>
        <v>0</v>
      </c>
      <c r="L85" s="66">
        <f t="shared" si="8"/>
        <v>0</v>
      </c>
      <c r="M85" s="66">
        <f t="shared" si="10"/>
        <v>0</v>
      </c>
      <c r="N85" s="66">
        <f t="shared" si="9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>
      <c r="A86" s="52">
        <v>73</v>
      </c>
      <c r="B86" s="81"/>
      <c r="C86" s="81"/>
      <c r="D86" s="75"/>
      <c r="E86" s="76"/>
      <c r="F86" s="77"/>
      <c r="G86" s="78">
        <v>0</v>
      </c>
      <c r="H86" s="79">
        <v>0</v>
      </c>
      <c r="I86" s="80">
        <v>1</v>
      </c>
      <c r="J86" s="65">
        <f t="shared" si="6"/>
        <v>0</v>
      </c>
      <c r="K86" s="66">
        <f t="shared" si="7"/>
        <v>0</v>
      </c>
      <c r="L86" s="66">
        <f t="shared" si="8"/>
        <v>0</v>
      </c>
      <c r="M86" s="66">
        <f t="shared" si="10"/>
        <v>0</v>
      </c>
      <c r="N86" s="66">
        <f t="shared" si="9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>
      <c r="A87" s="52">
        <v>74</v>
      </c>
      <c r="B87" s="81"/>
      <c r="C87" s="81"/>
      <c r="D87" s="75"/>
      <c r="E87" s="76"/>
      <c r="F87" s="77"/>
      <c r="G87" s="78">
        <v>0</v>
      </c>
      <c r="H87" s="79">
        <v>0</v>
      </c>
      <c r="I87" s="80">
        <v>1</v>
      </c>
      <c r="J87" s="65">
        <f t="shared" si="6"/>
        <v>0</v>
      </c>
      <c r="K87" s="66">
        <f t="shared" si="7"/>
        <v>0</v>
      </c>
      <c r="L87" s="66">
        <f t="shared" si="8"/>
        <v>0</v>
      </c>
      <c r="M87" s="66">
        <f t="shared" si="10"/>
        <v>0</v>
      </c>
      <c r="N87" s="66">
        <f t="shared" si="9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>
      <c r="A88" s="52">
        <v>75</v>
      </c>
      <c r="B88" s="81"/>
      <c r="C88" s="81"/>
      <c r="D88" s="75"/>
      <c r="E88" s="76"/>
      <c r="F88" s="77"/>
      <c r="G88" s="78">
        <v>0</v>
      </c>
      <c r="H88" s="79">
        <v>0</v>
      </c>
      <c r="I88" s="80">
        <v>1</v>
      </c>
      <c r="J88" s="65">
        <f t="shared" si="6"/>
        <v>0</v>
      </c>
      <c r="K88" s="66">
        <f t="shared" si="7"/>
        <v>0</v>
      </c>
      <c r="L88" s="66">
        <f t="shared" si="8"/>
        <v>0</v>
      </c>
      <c r="M88" s="66">
        <f t="shared" si="10"/>
        <v>0</v>
      </c>
      <c r="N88" s="66">
        <f t="shared" si="9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>
      <c r="A89" s="52">
        <v>76</v>
      </c>
      <c r="B89" s="81"/>
      <c r="C89" s="81"/>
      <c r="D89" s="75"/>
      <c r="E89" s="76"/>
      <c r="F89" s="77"/>
      <c r="G89" s="78">
        <v>0</v>
      </c>
      <c r="H89" s="79">
        <v>0</v>
      </c>
      <c r="I89" s="80">
        <v>1</v>
      </c>
      <c r="J89" s="65">
        <f t="shared" si="6"/>
        <v>0</v>
      </c>
      <c r="K89" s="66">
        <f t="shared" si="7"/>
        <v>0</v>
      </c>
      <c r="L89" s="66">
        <f t="shared" si="8"/>
        <v>0</v>
      </c>
      <c r="M89" s="66">
        <f t="shared" si="10"/>
        <v>0</v>
      </c>
      <c r="N89" s="66">
        <f t="shared" si="9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>
      <c r="A90" s="52">
        <v>77</v>
      </c>
      <c r="B90" s="81"/>
      <c r="C90" s="81"/>
      <c r="D90" s="75"/>
      <c r="E90" s="76"/>
      <c r="F90" s="77"/>
      <c r="G90" s="78">
        <v>0</v>
      </c>
      <c r="H90" s="79">
        <v>0</v>
      </c>
      <c r="I90" s="80">
        <v>1</v>
      </c>
      <c r="J90" s="65">
        <f t="shared" si="6"/>
        <v>0</v>
      </c>
      <c r="K90" s="66">
        <f t="shared" si="7"/>
        <v>0</v>
      </c>
      <c r="L90" s="66">
        <f t="shared" si="8"/>
        <v>0</v>
      </c>
      <c r="M90" s="66">
        <f t="shared" si="10"/>
        <v>0</v>
      </c>
      <c r="N90" s="66">
        <f t="shared" si="9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>
      <c r="A91" s="52">
        <v>78</v>
      </c>
      <c r="B91" s="81"/>
      <c r="C91" s="81"/>
      <c r="D91" s="75"/>
      <c r="E91" s="76"/>
      <c r="F91" s="77"/>
      <c r="G91" s="78">
        <v>0</v>
      </c>
      <c r="H91" s="79">
        <v>0</v>
      </c>
      <c r="I91" s="80">
        <v>1</v>
      </c>
      <c r="J91" s="65">
        <f t="shared" si="6"/>
        <v>0</v>
      </c>
      <c r="K91" s="66">
        <f t="shared" si="7"/>
        <v>0</v>
      </c>
      <c r="L91" s="66">
        <f t="shared" si="8"/>
        <v>0</v>
      </c>
      <c r="M91" s="66">
        <f t="shared" si="10"/>
        <v>0</v>
      </c>
      <c r="N91" s="66">
        <f t="shared" si="9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>
      <c r="A92" s="52">
        <v>79</v>
      </c>
      <c r="B92" s="81"/>
      <c r="C92" s="81"/>
      <c r="D92" s="75"/>
      <c r="E92" s="76"/>
      <c r="F92" s="77"/>
      <c r="G92" s="78">
        <v>0</v>
      </c>
      <c r="H92" s="79">
        <v>0</v>
      </c>
      <c r="I92" s="80">
        <v>1</v>
      </c>
      <c r="J92" s="65">
        <f t="shared" si="6"/>
        <v>0</v>
      </c>
      <c r="K92" s="66">
        <f t="shared" si="7"/>
        <v>0</v>
      </c>
      <c r="L92" s="66">
        <f t="shared" si="8"/>
        <v>0</v>
      </c>
      <c r="M92" s="66">
        <f t="shared" si="10"/>
        <v>0</v>
      </c>
      <c r="N92" s="66">
        <f t="shared" si="9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>
      <c r="A93" s="52">
        <v>80</v>
      </c>
      <c r="B93" s="81"/>
      <c r="C93" s="81"/>
      <c r="D93" s="75"/>
      <c r="E93" s="76"/>
      <c r="F93" s="77"/>
      <c r="G93" s="78">
        <v>0</v>
      </c>
      <c r="H93" s="79">
        <v>0</v>
      </c>
      <c r="I93" s="80">
        <v>1</v>
      </c>
      <c r="J93" s="65">
        <f t="shared" si="6"/>
        <v>0</v>
      </c>
      <c r="K93" s="66">
        <f t="shared" si="7"/>
        <v>0</v>
      </c>
      <c r="L93" s="66">
        <f t="shared" si="8"/>
        <v>0</v>
      </c>
      <c r="M93" s="66">
        <f t="shared" si="10"/>
        <v>0</v>
      </c>
      <c r="N93" s="66">
        <f t="shared" si="9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>
      <c r="A94" s="52">
        <v>81</v>
      </c>
      <c r="B94" s="81"/>
      <c r="C94" s="81"/>
      <c r="D94" s="75"/>
      <c r="E94" s="76"/>
      <c r="F94" s="77"/>
      <c r="G94" s="78">
        <v>0</v>
      </c>
      <c r="H94" s="79">
        <v>0</v>
      </c>
      <c r="I94" s="80">
        <v>1</v>
      </c>
      <c r="J94" s="65">
        <f t="shared" si="6"/>
        <v>0</v>
      </c>
      <c r="K94" s="66">
        <f t="shared" si="7"/>
        <v>0</v>
      </c>
      <c r="L94" s="66">
        <f t="shared" si="8"/>
        <v>0</v>
      </c>
      <c r="M94" s="66">
        <f t="shared" si="10"/>
        <v>0</v>
      </c>
      <c r="N94" s="66">
        <f t="shared" si="9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>
      <c r="A95" s="52">
        <v>82</v>
      </c>
      <c r="B95" s="81"/>
      <c r="C95" s="81"/>
      <c r="D95" s="75"/>
      <c r="E95" s="76"/>
      <c r="F95" s="77"/>
      <c r="G95" s="78">
        <v>0</v>
      </c>
      <c r="H95" s="79">
        <v>0</v>
      </c>
      <c r="I95" s="80">
        <v>1</v>
      </c>
      <c r="J95" s="65">
        <f t="shared" si="6"/>
        <v>0</v>
      </c>
      <c r="K95" s="66">
        <f t="shared" si="7"/>
        <v>0</v>
      </c>
      <c r="L95" s="66">
        <f t="shared" si="8"/>
        <v>0</v>
      </c>
      <c r="M95" s="66">
        <f t="shared" si="10"/>
        <v>0</v>
      </c>
      <c r="N95" s="66">
        <f t="shared" si="9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>
      <c r="A96" s="52">
        <v>83</v>
      </c>
      <c r="B96" s="81"/>
      <c r="C96" s="81"/>
      <c r="D96" s="75"/>
      <c r="E96" s="76"/>
      <c r="F96" s="77"/>
      <c r="G96" s="78">
        <v>0</v>
      </c>
      <c r="H96" s="79">
        <v>0</v>
      </c>
      <c r="I96" s="80">
        <v>1</v>
      </c>
      <c r="J96" s="65">
        <f t="shared" si="6"/>
        <v>0</v>
      </c>
      <c r="K96" s="66">
        <f t="shared" si="7"/>
        <v>0</v>
      </c>
      <c r="L96" s="66">
        <f t="shared" si="8"/>
        <v>0</v>
      </c>
      <c r="M96" s="66">
        <f t="shared" si="10"/>
        <v>0</v>
      </c>
      <c r="N96" s="66">
        <f t="shared" si="9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>
      <c r="A97" s="52">
        <v>84</v>
      </c>
      <c r="B97" s="81"/>
      <c r="C97" s="81"/>
      <c r="D97" s="75"/>
      <c r="E97" s="76"/>
      <c r="F97" s="77"/>
      <c r="G97" s="78">
        <v>0</v>
      </c>
      <c r="H97" s="79">
        <v>0</v>
      </c>
      <c r="I97" s="80">
        <v>1</v>
      </c>
      <c r="J97" s="65">
        <f t="shared" si="6"/>
        <v>0</v>
      </c>
      <c r="K97" s="66">
        <f t="shared" si="7"/>
        <v>0</v>
      </c>
      <c r="L97" s="66">
        <f t="shared" si="8"/>
        <v>0</v>
      </c>
      <c r="M97" s="66">
        <f t="shared" si="10"/>
        <v>0</v>
      </c>
      <c r="N97" s="66">
        <f t="shared" si="9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>
      <c r="A98" s="52">
        <v>85</v>
      </c>
      <c r="B98" s="81"/>
      <c r="C98" s="81"/>
      <c r="D98" s="75"/>
      <c r="E98" s="76"/>
      <c r="F98" s="77"/>
      <c r="G98" s="78">
        <v>0</v>
      </c>
      <c r="H98" s="79">
        <v>0</v>
      </c>
      <c r="I98" s="80">
        <v>1</v>
      </c>
      <c r="J98" s="65">
        <f t="shared" si="6"/>
        <v>0</v>
      </c>
      <c r="K98" s="66">
        <f t="shared" si="7"/>
        <v>0</v>
      </c>
      <c r="L98" s="66">
        <f t="shared" si="8"/>
        <v>0</v>
      </c>
      <c r="M98" s="66">
        <f t="shared" si="10"/>
        <v>0</v>
      </c>
      <c r="N98" s="66">
        <f t="shared" si="9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>
      <c r="A99" s="52">
        <v>86</v>
      </c>
      <c r="B99" s="81"/>
      <c r="C99" s="81"/>
      <c r="D99" s="75"/>
      <c r="E99" s="76"/>
      <c r="F99" s="77"/>
      <c r="G99" s="78">
        <v>0</v>
      </c>
      <c r="H99" s="79">
        <v>0</v>
      </c>
      <c r="I99" s="80">
        <v>1</v>
      </c>
      <c r="J99" s="65">
        <f t="shared" si="6"/>
        <v>0</v>
      </c>
      <c r="K99" s="66">
        <f t="shared" si="7"/>
        <v>0</v>
      </c>
      <c r="L99" s="66">
        <f t="shared" si="8"/>
        <v>0</v>
      </c>
      <c r="M99" s="66">
        <f t="shared" si="10"/>
        <v>0</v>
      </c>
      <c r="N99" s="66">
        <f t="shared" si="9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>
      <c r="A100" s="52">
        <v>87</v>
      </c>
      <c r="B100" s="81"/>
      <c r="C100" s="81"/>
      <c r="D100" s="75"/>
      <c r="E100" s="76"/>
      <c r="F100" s="77"/>
      <c r="G100" s="78">
        <v>0</v>
      </c>
      <c r="H100" s="79">
        <v>0</v>
      </c>
      <c r="I100" s="80">
        <v>1</v>
      </c>
      <c r="J100" s="65">
        <f t="shared" si="6"/>
        <v>0</v>
      </c>
      <c r="K100" s="66">
        <f t="shared" si="7"/>
        <v>0</v>
      </c>
      <c r="L100" s="66">
        <f t="shared" si="8"/>
        <v>0</v>
      </c>
      <c r="M100" s="66">
        <f t="shared" si="10"/>
        <v>0</v>
      </c>
      <c r="N100" s="66">
        <f t="shared" si="9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>
      <c r="A101" s="52">
        <v>88</v>
      </c>
      <c r="B101" s="81"/>
      <c r="C101" s="81"/>
      <c r="D101" s="75"/>
      <c r="E101" s="76"/>
      <c r="F101" s="77"/>
      <c r="G101" s="78">
        <v>0</v>
      </c>
      <c r="H101" s="79">
        <v>0</v>
      </c>
      <c r="I101" s="80">
        <v>1</v>
      </c>
      <c r="J101" s="65">
        <f t="shared" si="6"/>
        <v>0</v>
      </c>
      <c r="K101" s="66">
        <f t="shared" si="7"/>
        <v>0</v>
      </c>
      <c r="L101" s="66">
        <f t="shared" si="8"/>
        <v>0</v>
      </c>
      <c r="M101" s="66">
        <f t="shared" si="10"/>
        <v>0</v>
      </c>
      <c r="N101" s="66">
        <f t="shared" si="9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>
      <c r="A102" s="52">
        <v>89</v>
      </c>
      <c r="B102" s="81"/>
      <c r="C102" s="81"/>
      <c r="D102" s="75"/>
      <c r="E102" s="76"/>
      <c r="F102" s="77"/>
      <c r="G102" s="78">
        <v>0</v>
      </c>
      <c r="H102" s="79">
        <v>0</v>
      </c>
      <c r="I102" s="80">
        <v>1</v>
      </c>
      <c r="J102" s="65">
        <f t="shared" si="6"/>
        <v>0</v>
      </c>
      <c r="K102" s="66">
        <f t="shared" si="7"/>
        <v>0</v>
      </c>
      <c r="L102" s="66">
        <f t="shared" si="8"/>
        <v>0</v>
      </c>
      <c r="M102" s="66">
        <f t="shared" si="10"/>
        <v>0</v>
      </c>
      <c r="N102" s="66">
        <f t="shared" si="9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>
      <c r="A103" s="52">
        <v>90</v>
      </c>
      <c r="B103" s="81"/>
      <c r="C103" s="81"/>
      <c r="D103" s="75"/>
      <c r="E103" s="76"/>
      <c r="F103" s="77"/>
      <c r="G103" s="78">
        <v>0</v>
      </c>
      <c r="H103" s="79">
        <v>0</v>
      </c>
      <c r="I103" s="80">
        <v>1</v>
      </c>
      <c r="J103" s="65">
        <f t="shared" si="6"/>
        <v>0</v>
      </c>
      <c r="K103" s="66">
        <f t="shared" si="7"/>
        <v>0</v>
      </c>
      <c r="L103" s="66">
        <f t="shared" si="8"/>
        <v>0</v>
      </c>
      <c r="M103" s="66">
        <f t="shared" si="10"/>
        <v>0</v>
      </c>
      <c r="N103" s="66">
        <f t="shared" si="9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>
      <c r="A104" s="52">
        <v>91</v>
      </c>
      <c r="B104" s="81"/>
      <c r="C104" s="81"/>
      <c r="D104" s="75"/>
      <c r="E104" s="76"/>
      <c r="F104" s="77"/>
      <c r="G104" s="78">
        <v>0</v>
      </c>
      <c r="H104" s="79">
        <v>0</v>
      </c>
      <c r="I104" s="80">
        <v>1</v>
      </c>
      <c r="J104" s="65">
        <f t="shared" si="6"/>
        <v>0</v>
      </c>
      <c r="K104" s="66">
        <f t="shared" si="7"/>
        <v>0</v>
      </c>
      <c r="L104" s="66">
        <f t="shared" si="8"/>
        <v>0</v>
      </c>
      <c r="M104" s="66">
        <f t="shared" si="10"/>
        <v>0</v>
      </c>
      <c r="N104" s="66">
        <f t="shared" si="9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>
      <c r="A105" s="52">
        <v>92</v>
      </c>
      <c r="B105" s="81"/>
      <c r="C105" s="81"/>
      <c r="D105" s="75"/>
      <c r="E105" s="76"/>
      <c r="F105" s="77"/>
      <c r="G105" s="78">
        <v>0</v>
      </c>
      <c r="H105" s="79">
        <v>0</v>
      </c>
      <c r="I105" s="80">
        <v>1</v>
      </c>
      <c r="J105" s="65">
        <f t="shared" si="6"/>
        <v>0</v>
      </c>
      <c r="K105" s="66">
        <f t="shared" si="7"/>
        <v>0</v>
      </c>
      <c r="L105" s="66">
        <f t="shared" si="8"/>
        <v>0</v>
      </c>
      <c r="M105" s="66">
        <f t="shared" si="10"/>
        <v>0</v>
      </c>
      <c r="N105" s="66">
        <f t="shared" si="9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>
      <c r="A106" s="52">
        <v>93</v>
      </c>
      <c r="B106" s="81"/>
      <c r="C106" s="81"/>
      <c r="D106" s="75"/>
      <c r="E106" s="76"/>
      <c r="F106" s="77"/>
      <c r="G106" s="78">
        <v>0</v>
      </c>
      <c r="H106" s="79">
        <v>0</v>
      </c>
      <c r="I106" s="80">
        <v>1</v>
      </c>
      <c r="J106" s="65">
        <f t="shared" si="6"/>
        <v>0</v>
      </c>
      <c r="K106" s="66">
        <f t="shared" si="7"/>
        <v>0</v>
      </c>
      <c r="L106" s="66">
        <f t="shared" si="8"/>
        <v>0</v>
      </c>
      <c r="M106" s="66">
        <f t="shared" si="10"/>
        <v>0</v>
      </c>
      <c r="N106" s="66">
        <f t="shared" si="9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>
      <c r="A107" s="52">
        <v>94</v>
      </c>
      <c r="B107" s="81"/>
      <c r="C107" s="81"/>
      <c r="D107" s="75"/>
      <c r="E107" s="76"/>
      <c r="F107" s="77"/>
      <c r="G107" s="78">
        <v>0</v>
      </c>
      <c r="H107" s="79">
        <v>0</v>
      </c>
      <c r="I107" s="80">
        <v>1</v>
      </c>
      <c r="J107" s="65">
        <f t="shared" si="6"/>
        <v>0</v>
      </c>
      <c r="K107" s="66">
        <f t="shared" si="7"/>
        <v>0</v>
      </c>
      <c r="L107" s="66">
        <f t="shared" si="8"/>
        <v>0</v>
      </c>
      <c r="M107" s="66">
        <f t="shared" si="10"/>
        <v>0</v>
      </c>
      <c r="N107" s="66">
        <f t="shared" si="9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>
      <c r="A108" s="52">
        <v>95</v>
      </c>
      <c r="B108" s="81"/>
      <c r="C108" s="81"/>
      <c r="D108" s="75"/>
      <c r="E108" s="76"/>
      <c r="F108" s="77"/>
      <c r="G108" s="78">
        <v>0</v>
      </c>
      <c r="H108" s="79">
        <v>0</v>
      </c>
      <c r="I108" s="80">
        <v>1</v>
      </c>
      <c r="J108" s="65">
        <f t="shared" si="6"/>
        <v>0</v>
      </c>
      <c r="K108" s="66">
        <f t="shared" si="7"/>
        <v>0</v>
      </c>
      <c r="L108" s="66">
        <f t="shared" si="8"/>
        <v>0</v>
      </c>
      <c r="M108" s="66">
        <f t="shared" si="10"/>
        <v>0</v>
      </c>
      <c r="N108" s="66">
        <f t="shared" si="9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>
      <c r="A109" s="52">
        <v>96</v>
      </c>
      <c r="B109" s="81"/>
      <c r="C109" s="81"/>
      <c r="D109" s="75"/>
      <c r="E109" s="76"/>
      <c r="F109" s="77"/>
      <c r="G109" s="78">
        <v>0</v>
      </c>
      <c r="H109" s="79">
        <v>0</v>
      </c>
      <c r="I109" s="80">
        <v>1</v>
      </c>
      <c r="J109" s="65">
        <f t="shared" si="6"/>
        <v>0</v>
      </c>
      <c r="K109" s="66">
        <f t="shared" si="7"/>
        <v>0</v>
      </c>
      <c r="L109" s="66">
        <f t="shared" si="8"/>
        <v>0</v>
      </c>
      <c r="M109" s="66">
        <f t="shared" si="10"/>
        <v>0</v>
      </c>
      <c r="N109" s="66">
        <f t="shared" si="9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>
      <c r="A110" s="52">
        <v>97</v>
      </c>
      <c r="B110" s="81"/>
      <c r="C110" s="81"/>
      <c r="D110" s="75"/>
      <c r="E110" s="76"/>
      <c r="F110" s="77"/>
      <c r="G110" s="78">
        <v>0</v>
      </c>
      <c r="H110" s="79">
        <v>0</v>
      </c>
      <c r="I110" s="80">
        <v>1</v>
      </c>
      <c r="J110" s="65">
        <f t="shared" si="6"/>
        <v>0</v>
      </c>
      <c r="K110" s="66">
        <f t="shared" si="7"/>
        <v>0</v>
      </c>
      <c r="L110" s="66">
        <f t="shared" si="8"/>
        <v>0</v>
      </c>
      <c r="M110" s="66">
        <f t="shared" si="10"/>
        <v>0</v>
      </c>
      <c r="N110" s="66">
        <f t="shared" si="9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>
      <c r="A111" s="52">
        <v>98</v>
      </c>
      <c r="B111" s="81"/>
      <c r="C111" s="81"/>
      <c r="D111" s="75"/>
      <c r="E111" s="76"/>
      <c r="F111" s="77"/>
      <c r="G111" s="78">
        <v>0</v>
      </c>
      <c r="H111" s="79">
        <v>0</v>
      </c>
      <c r="I111" s="80">
        <v>1</v>
      </c>
      <c r="J111" s="65">
        <f t="shared" si="6"/>
        <v>0</v>
      </c>
      <c r="K111" s="66">
        <f t="shared" si="7"/>
        <v>0</v>
      </c>
      <c r="L111" s="66">
        <f t="shared" si="8"/>
        <v>0</v>
      </c>
      <c r="M111" s="66">
        <f t="shared" si="10"/>
        <v>0</v>
      </c>
      <c r="N111" s="66">
        <f t="shared" si="9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>
      <c r="A112" s="52">
        <v>99</v>
      </c>
      <c r="B112" s="81"/>
      <c r="C112" s="81"/>
      <c r="D112" s="75"/>
      <c r="E112" s="76"/>
      <c r="F112" s="77"/>
      <c r="G112" s="78">
        <v>0</v>
      </c>
      <c r="H112" s="79">
        <v>0</v>
      </c>
      <c r="I112" s="80">
        <v>1</v>
      </c>
      <c r="J112" s="65">
        <f t="shared" si="6"/>
        <v>0</v>
      </c>
      <c r="K112" s="66">
        <f t="shared" si="7"/>
        <v>0</v>
      </c>
      <c r="L112" s="66">
        <f t="shared" si="8"/>
        <v>0</v>
      </c>
      <c r="M112" s="66">
        <f t="shared" si="10"/>
        <v>0</v>
      </c>
      <c r="N112" s="66">
        <f t="shared" si="9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>
      <c r="A113" s="52">
        <v>100</v>
      </c>
      <c r="B113" s="81"/>
      <c r="C113" s="81"/>
      <c r="D113" s="75"/>
      <c r="E113" s="76"/>
      <c r="F113" s="77"/>
      <c r="G113" s="78">
        <v>0</v>
      </c>
      <c r="H113" s="79">
        <v>0</v>
      </c>
      <c r="I113" s="80">
        <v>1</v>
      </c>
      <c r="J113" s="65">
        <f t="shared" si="6"/>
        <v>0</v>
      </c>
      <c r="K113" s="66">
        <f t="shared" si="7"/>
        <v>0</v>
      </c>
      <c r="L113" s="66">
        <f t="shared" si="8"/>
        <v>0</v>
      </c>
      <c r="M113" s="66">
        <f t="shared" si="10"/>
        <v>0</v>
      </c>
      <c r="N113" s="66">
        <f t="shared" si="9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>
      <c r="A114" s="52">
        <v>101</v>
      </c>
      <c r="B114" s="81"/>
      <c r="C114" s="81"/>
      <c r="D114" s="75"/>
      <c r="E114" s="76"/>
      <c r="F114" s="77"/>
      <c r="G114" s="78">
        <v>0</v>
      </c>
      <c r="H114" s="79">
        <v>0</v>
      </c>
      <c r="I114" s="80">
        <v>1</v>
      </c>
      <c r="J114" s="65">
        <f t="shared" si="6"/>
        <v>0</v>
      </c>
      <c r="K114" s="66">
        <f t="shared" si="7"/>
        <v>0</v>
      </c>
      <c r="L114" s="66">
        <f t="shared" si="8"/>
        <v>0</v>
      </c>
      <c r="M114" s="66">
        <f t="shared" si="10"/>
        <v>0</v>
      </c>
      <c r="N114" s="66">
        <f t="shared" si="9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>
      <c r="A115" s="52">
        <v>102</v>
      </c>
      <c r="B115" s="81"/>
      <c r="C115" s="81"/>
      <c r="D115" s="75"/>
      <c r="E115" s="76"/>
      <c r="F115" s="77"/>
      <c r="G115" s="78">
        <v>0</v>
      </c>
      <c r="H115" s="79">
        <v>0</v>
      </c>
      <c r="I115" s="80">
        <v>1</v>
      </c>
      <c r="J115" s="65">
        <f t="shared" si="6"/>
        <v>0</v>
      </c>
      <c r="K115" s="66">
        <f t="shared" si="7"/>
        <v>0</v>
      </c>
      <c r="L115" s="66">
        <f t="shared" si="8"/>
        <v>0</v>
      </c>
      <c r="M115" s="66">
        <f t="shared" si="10"/>
        <v>0</v>
      </c>
      <c r="N115" s="66">
        <f t="shared" si="9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>
      <c r="A116" s="52">
        <v>103</v>
      </c>
      <c r="B116" s="81"/>
      <c r="C116" s="81"/>
      <c r="D116" s="75"/>
      <c r="E116" s="76"/>
      <c r="F116" s="77"/>
      <c r="G116" s="78">
        <v>0</v>
      </c>
      <c r="H116" s="79">
        <v>0</v>
      </c>
      <c r="I116" s="80">
        <v>1</v>
      </c>
      <c r="J116" s="65">
        <f t="shared" si="6"/>
        <v>0</v>
      </c>
      <c r="K116" s="66">
        <f t="shared" si="7"/>
        <v>0</v>
      </c>
      <c r="L116" s="66">
        <f t="shared" si="8"/>
        <v>0</v>
      </c>
      <c r="M116" s="66">
        <f t="shared" si="10"/>
        <v>0</v>
      </c>
      <c r="N116" s="66">
        <f t="shared" si="9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>
      <c r="A117" s="52">
        <v>104</v>
      </c>
      <c r="B117" s="81"/>
      <c r="C117" s="81"/>
      <c r="D117" s="75"/>
      <c r="E117" s="76"/>
      <c r="F117" s="77"/>
      <c r="G117" s="78">
        <v>0</v>
      </c>
      <c r="H117" s="79">
        <v>0</v>
      </c>
      <c r="I117" s="80">
        <v>1</v>
      </c>
      <c r="J117" s="65">
        <f t="shared" si="6"/>
        <v>0</v>
      </c>
      <c r="K117" s="66">
        <f t="shared" si="7"/>
        <v>0</v>
      </c>
      <c r="L117" s="66">
        <f t="shared" si="8"/>
        <v>0</v>
      </c>
      <c r="M117" s="66">
        <f t="shared" si="10"/>
        <v>0</v>
      </c>
      <c r="N117" s="66">
        <f t="shared" si="9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>
      <c r="A118" s="52">
        <v>105</v>
      </c>
      <c r="B118" s="81"/>
      <c r="C118" s="81"/>
      <c r="D118" s="75"/>
      <c r="E118" s="76"/>
      <c r="F118" s="77"/>
      <c r="G118" s="78">
        <v>0</v>
      </c>
      <c r="H118" s="79">
        <v>0</v>
      </c>
      <c r="I118" s="80">
        <v>1</v>
      </c>
      <c r="J118" s="65">
        <f t="shared" si="6"/>
        <v>0</v>
      </c>
      <c r="K118" s="66">
        <f t="shared" si="7"/>
        <v>0</v>
      </c>
      <c r="L118" s="66">
        <f t="shared" si="8"/>
        <v>0</v>
      </c>
      <c r="M118" s="66">
        <f t="shared" si="10"/>
        <v>0</v>
      </c>
      <c r="N118" s="66">
        <f t="shared" si="9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>
      <c r="A119" s="52">
        <v>106</v>
      </c>
      <c r="B119" s="81"/>
      <c r="C119" s="81"/>
      <c r="D119" s="75"/>
      <c r="E119" s="76"/>
      <c r="F119" s="77"/>
      <c r="G119" s="78">
        <v>0</v>
      </c>
      <c r="H119" s="79">
        <v>0</v>
      </c>
      <c r="I119" s="80">
        <v>1</v>
      </c>
      <c r="J119" s="65">
        <f t="shared" si="6"/>
        <v>0</v>
      </c>
      <c r="K119" s="66">
        <f t="shared" si="7"/>
        <v>0</v>
      </c>
      <c r="L119" s="66">
        <f t="shared" si="8"/>
        <v>0</v>
      </c>
      <c r="M119" s="66">
        <f t="shared" si="10"/>
        <v>0</v>
      </c>
      <c r="N119" s="66">
        <f t="shared" si="9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>
      <c r="A120" s="52">
        <v>107</v>
      </c>
      <c r="B120" s="81"/>
      <c r="C120" s="81"/>
      <c r="D120" s="75"/>
      <c r="E120" s="76"/>
      <c r="F120" s="77"/>
      <c r="G120" s="78">
        <v>0</v>
      </c>
      <c r="H120" s="79">
        <v>0</v>
      </c>
      <c r="I120" s="80">
        <v>1</v>
      </c>
      <c r="J120" s="65">
        <f t="shared" si="6"/>
        <v>0</v>
      </c>
      <c r="K120" s="66">
        <f t="shared" si="7"/>
        <v>0</v>
      </c>
      <c r="L120" s="66">
        <f t="shared" si="8"/>
        <v>0</v>
      </c>
      <c r="M120" s="66">
        <f t="shared" si="10"/>
        <v>0</v>
      </c>
      <c r="N120" s="66">
        <f t="shared" si="9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>
      <c r="A121" s="52">
        <v>108</v>
      </c>
      <c r="B121" s="81"/>
      <c r="C121" s="81"/>
      <c r="D121" s="75"/>
      <c r="E121" s="76"/>
      <c r="F121" s="77"/>
      <c r="G121" s="78">
        <v>0</v>
      </c>
      <c r="H121" s="79">
        <v>0</v>
      </c>
      <c r="I121" s="80">
        <v>1</v>
      </c>
      <c r="J121" s="65">
        <f t="shared" si="6"/>
        <v>0</v>
      </c>
      <c r="K121" s="66">
        <f t="shared" si="7"/>
        <v>0</v>
      </c>
      <c r="L121" s="66">
        <f t="shared" si="8"/>
        <v>0</v>
      </c>
      <c r="M121" s="66">
        <f t="shared" si="10"/>
        <v>0</v>
      </c>
      <c r="N121" s="66">
        <f t="shared" si="9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>
      <c r="A122" s="52">
        <v>109</v>
      </c>
      <c r="B122" s="81"/>
      <c r="C122" s="81"/>
      <c r="D122" s="75"/>
      <c r="E122" s="76"/>
      <c r="F122" s="77"/>
      <c r="G122" s="78">
        <v>0</v>
      </c>
      <c r="H122" s="79">
        <v>0</v>
      </c>
      <c r="I122" s="80">
        <v>1</v>
      </c>
      <c r="J122" s="65">
        <f t="shared" si="6"/>
        <v>0</v>
      </c>
      <c r="K122" s="66">
        <f t="shared" si="7"/>
        <v>0</v>
      </c>
      <c r="L122" s="66">
        <f t="shared" si="8"/>
        <v>0</v>
      </c>
      <c r="M122" s="66">
        <f t="shared" si="10"/>
        <v>0</v>
      </c>
      <c r="N122" s="66">
        <f t="shared" si="9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>
      <c r="A123" s="52">
        <v>110</v>
      </c>
      <c r="B123" s="81"/>
      <c r="C123" s="81"/>
      <c r="D123" s="75"/>
      <c r="E123" s="76"/>
      <c r="F123" s="77"/>
      <c r="G123" s="78">
        <v>0</v>
      </c>
      <c r="H123" s="79">
        <v>0</v>
      </c>
      <c r="I123" s="80">
        <v>1</v>
      </c>
      <c r="J123" s="65">
        <f t="shared" si="6"/>
        <v>0</v>
      </c>
      <c r="K123" s="66">
        <f t="shared" si="7"/>
        <v>0</v>
      </c>
      <c r="L123" s="66">
        <f t="shared" si="8"/>
        <v>0</v>
      </c>
      <c r="M123" s="66">
        <f t="shared" si="10"/>
        <v>0</v>
      </c>
      <c r="N123" s="66">
        <f t="shared" si="9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>
      <c r="A124" s="52">
        <v>111</v>
      </c>
      <c r="B124" s="81"/>
      <c r="C124" s="81"/>
      <c r="D124" s="75"/>
      <c r="E124" s="76"/>
      <c r="F124" s="77"/>
      <c r="G124" s="78">
        <v>0</v>
      </c>
      <c r="H124" s="79">
        <v>0</v>
      </c>
      <c r="I124" s="80">
        <v>1</v>
      </c>
      <c r="J124" s="65">
        <f t="shared" si="6"/>
        <v>0</v>
      </c>
      <c r="K124" s="66">
        <f t="shared" si="7"/>
        <v>0</v>
      </c>
      <c r="L124" s="66">
        <f t="shared" si="8"/>
        <v>0</v>
      </c>
      <c r="M124" s="66">
        <f t="shared" si="10"/>
        <v>0</v>
      </c>
      <c r="N124" s="66">
        <f t="shared" si="9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>
      <c r="A125" s="52">
        <v>112</v>
      </c>
      <c r="B125" s="81"/>
      <c r="C125" s="81"/>
      <c r="D125" s="75"/>
      <c r="E125" s="76"/>
      <c r="F125" s="77"/>
      <c r="G125" s="78">
        <v>0</v>
      </c>
      <c r="H125" s="79">
        <v>0</v>
      </c>
      <c r="I125" s="80">
        <v>1</v>
      </c>
      <c r="J125" s="65">
        <f t="shared" si="6"/>
        <v>0</v>
      </c>
      <c r="K125" s="66">
        <f t="shared" si="7"/>
        <v>0</v>
      </c>
      <c r="L125" s="66">
        <f t="shared" si="8"/>
        <v>0</v>
      </c>
      <c r="M125" s="66">
        <f t="shared" si="10"/>
        <v>0</v>
      </c>
      <c r="N125" s="66">
        <f t="shared" si="9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>
      <c r="A126" s="52">
        <v>113</v>
      </c>
      <c r="B126" s="81"/>
      <c r="C126" s="81"/>
      <c r="D126" s="75"/>
      <c r="E126" s="76"/>
      <c r="F126" s="77"/>
      <c r="G126" s="78">
        <v>0</v>
      </c>
      <c r="H126" s="79">
        <v>0</v>
      </c>
      <c r="I126" s="80">
        <v>1</v>
      </c>
      <c r="J126" s="65">
        <f t="shared" si="6"/>
        <v>0</v>
      </c>
      <c r="K126" s="66">
        <f t="shared" si="7"/>
        <v>0</v>
      </c>
      <c r="L126" s="66">
        <f t="shared" si="8"/>
        <v>0</v>
      </c>
      <c r="M126" s="66">
        <f t="shared" si="10"/>
        <v>0</v>
      </c>
      <c r="N126" s="66">
        <f t="shared" si="9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>
      <c r="A127" s="52">
        <v>114</v>
      </c>
      <c r="B127" s="81"/>
      <c r="C127" s="81"/>
      <c r="D127" s="75"/>
      <c r="E127" s="76"/>
      <c r="F127" s="77"/>
      <c r="G127" s="78">
        <v>0</v>
      </c>
      <c r="H127" s="79">
        <v>0</v>
      </c>
      <c r="I127" s="80">
        <v>1</v>
      </c>
      <c r="J127" s="65">
        <f t="shared" si="6"/>
        <v>0</v>
      </c>
      <c r="K127" s="66">
        <f t="shared" si="7"/>
        <v>0</v>
      </c>
      <c r="L127" s="66">
        <f t="shared" si="8"/>
        <v>0</v>
      </c>
      <c r="M127" s="66">
        <f t="shared" si="10"/>
        <v>0</v>
      </c>
      <c r="N127" s="66">
        <f t="shared" si="9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>
      <c r="A128" s="52">
        <v>115</v>
      </c>
      <c r="B128" s="81"/>
      <c r="C128" s="81"/>
      <c r="D128" s="75"/>
      <c r="E128" s="76"/>
      <c r="F128" s="77"/>
      <c r="G128" s="78">
        <v>0</v>
      </c>
      <c r="H128" s="79">
        <v>0</v>
      </c>
      <c r="I128" s="80">
        <v>1</v>
      </c>
      <c r="J128" s="65">
        <f t="shared" si="6"/>
        <v>0</v>
      </c>
      <c r="K128" s="66">
        <f t="shared" si="7"/>
        <v>0</v>
      </c>
      <c r="L128" s="66">
        <f t="shared" si="8"/>
        <v>0</v>
      </c>
      <c r="M128" s="66">
        <f t="shared" si="10"/>
        <v>0</v>
      </c>
      <c r="N128" s="66">
        <f t="shared" si="9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>
      <c r="A129" s="52">
        <v>116</v>
      </c>
      <c r="B129" s="81"/>
      <c r="C129" s="81"/>
      <c r="D129" s="75"/>
      <c r="E129" s="76"/>
      <c r="F129" s="77"/>
      <c r="G129" s="78">
        <v>0</v>
      </c>
      <c r="H129" s="79">
        <v>0</v>
      </c>
      <c r="I129" s="80">
        <v>1</v>
      </c>
      <c r="J129" s="65">
        <f t="shared" si="6"/>
        <v>0</v>
      </c>
      <c r="K129" s="66">
        <f t="shared" si="7"/>
        <v>0</v>
      </c>
      <c r="L129" s="66">
        <f t="shared" si="8"/>
        <v>0</v>
      </c>
      <c r="M129" s="66">
        <f t="shared" si="10"/>
        <v>0</v>
      </c>
      <c r="N129" s="66">
        <f t="shared" si="9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>
      <c r="A130" s="52">
        <v>117</v>
      </c>
      <c r="B130" s="81"/>
      <c r="C130" s="81"/>
      <c r="D130" s="75"/>
      <c r="E130" s="76"/>
      <c r="F130" s="77"/>
      <c r="G130" s="78">
        <v>0</v>
      </c>
      <c r="H130" s="79">
        <v>0</v>
      </c>
      <c r="I130" s="80">
        <v>1</v>
      </c>
      <c r="J130" s="65">
        <f t="shared" si="6"/>
        <v>0</v>
      </c>
      <c r="K130" s="66">
        <f t="shared" si="7"/>
        <v>0</v>
      </c>
      <c r="L130" s="66">
        <f t="shared" si="8"/>
        <v>0</v>
      </c>
      <c r="M130" s="66">
        <f t="shared" si="10"/>
        <v>0</v>
      </c>
      <c r="N130" s="66">
        <f t="shared" si="9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>
      <c r="A131" s="52">
        <v>118</v>
      </c>
      <c r="B131" s="81"/>
      <c r="C131" s="81"/>
      <c r="D131" s="75"/>
      <c r="E131" s="76"/>
      <c r="F131" s="77"/>
      <c r="G131" s="78">
        <v>0</v>
      </c>
      <c r="H131" s="79">
        <v>0</v>
      </c>
      <c r="I131" s="80">
        <v>1</v>
      </c>
      <c r="J131" s="65">
        <f t="shared" si="6"/>
        <v>0</v>
      </c>
      <c r="K131" s="66">
        <f t="shared" si="7"/>
        <v>0</v>
      </c>
      <c r="L131" s="66">
        <f t="shared" si="8"/>
        <v>0</v>
      </c>
      <c r="M131" s="66">
        <f t="shared" si="10"/>
        <v>0</v>
      </c>
      <c r="N131" s="66">
        <f t="shared" si="9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>
      <c r="A132" s="52">
        <v>119</v>
      </c>
      <c r="B132" s="81"/>
      <c r="C132" s="81"/>
      <c r="D132" s="75"/>
      <c r="E132" s="76"/>
      <c r="F132" s="77"/>
      <c r="G132" s="78">
        <v>0</v>
      </c>
      <c r="H132" s="79">
        <v>0</v>
      </c>
      <c r="I132" s="80">
        <v>1</v>
      </c>
      <c r="J132" s="65">
        <f t="shared" si="6"/>
        <v>0</v>
      </c>
      <c r="K132" s="66">
        <f t="shared" si="7"/>
        <v>0</v>
      </c>
      <c r="L132" s="66">
        <f t="shared" si="8"/>
        <v>0</v>
      </c>
      <c r="M132" s="66">
        <f t="shared" si="10"/>
        <v>0</v>
      </c>
      <c r="N132" s="66">
        <f t="shared" si="9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>
      <c r="A133" s="52">
        <v>120</v>
      </c>
      <c r="B133" s="81"/>
      <c r="C133" s="81"/>
      <c r="D133" s="75"/>
      <c r="E133" s="76"/>
      <c r="F133" s="77"/>
      <c r="G133" s="78">
        <v>0</v>
      </c>
      <c r="H133" s="79">
        <v>0</v>
      </c>
      <c r="I133" s="80">
        <v>1</v>
      </c>
      <c r="J133" s="65">
        <f t="shared" si="6"/>
        <v>0</v>
      </c>
      <c r="K133" s="66">
        <f t="shared" si="7"/>
        <v>0</v>
      </c>
      <c r="L133" s="66">
        <f t="shared" si="8"/>
        <v>0</v>
      </c>
      <c r="M133" s="66">
        <f t="shared" si="10"/>
        <v>0</v>
      </c>
      <c r="N133" s="66">
        <f t="shared" si="9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>
      <c r="A134" s="52">
        <v>121</v>
      </c>
      <c r="B134" s="81"/>
      <c r="C134" s="81"/>
      <c r="D134" s="75"/>
      <c r="E134" s="76"/>
      <c r="F134" s="77"/>
      <c r="G134" s="78">
        <v>0</v>
      </c>
      <c r="H134" s="79">
        <v>0</v>
      </c>
      <c r="I134" s="80">
        <v>1</v>
      </c>
      <c r="J134" s="65">
        <f t="shared" si="6"/>
        <v>0</v>
      </c>
      <c r="K134" s="66">
        <f t="shared" si="7"/>
        <v>0</v>
      </c>
      <c r="L134" s="66">
        <f t="shared" si="8"/>
        <v>0</v>
      </c>
      <c r="M134" s="66">
        <f t="shared" si="10"/>
        <v>0</v>
      </c>
      <c r="N134" s="66">
        <f t="shared" si="9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>
      <c r="A135" s="52">
        <v>122</v>
      </c>
      <c r="B135" s="81"/>
      <c r="C135" s="81"/>
      <c r="D135" s="75"/>
      <c r="E135" s="76"/>
      <c r="F135" s="77"/>
      <c r="G135" s="78">
        <v>0</v>
      </c>
      <c r="H135" s="79">
        <v>0</v>
      </c>
      <c r="I135" s="80">
        <v>1</v>
      </c>
      <c r="J135" s="65">
        <f t="shared" si="6"/>
        <v>0</v>
      </c>
      <c r="K135" s="66">
        <f t="shared" si="7"/>
        <v>0</v>
      </c>
      <c r="L135" s="66">
        <f t="shared" si="8"/>
        <v>0</v>
      </c>
      <c r="M135" s="66">
        <f t="shared" si="10"/>
        <v>0</v>
      </c>
      <c r="N135" s="66">
        <f t="shared" si="9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>
      <c r="A136" s="52">
        <v>123</v>
      </c>
      <c r="B136" s="81"/>
      <c r="C136" s="81"/>
      <c r="D136" s="75"/>
      <c r="E136" s="76"/>
      <c r="F136" s="77"/>
      <c r="G136" s="78">
        <v>0</v>
      </c>
      <c r="H136" s="79">
        <v>0</v>
      </c>
      <c r="I136" s="80">
        <v>1</v>
      </c>
      <c r="J136" s="65">
        <f t="shared" si="6"/>
        <v>0</v>
      </c>
      <c r="K136" s="66">
        <f t="shared" si="7"/>
        <v>0</v>
      </c>
      <c r="L136" s="66">
        <f t="shared" si="8"/>
        <v>0</v>
      </c>
      <c r="M136" s="66">
        <f t="shared" si="10"/>
        <v>0</v>
      </c>
      <c r="N136" s="66">
        <f t="shared" si="9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>
      <c r="A137" s="52">
        <v>124</v>
      </c>
      <c r="B137" s="81"/>
      <c r="C137" s="81"/>
      <c r="D137" s="75"/>
      <c r="E137" s="76"/>
      <c r="F137" s="77"/>
      <c r="G137" s="78">
        <v>0</v>
      </c>
      <c r="H137" s="79">
        <v>0</v>
      </c>
      <c r="I137" s="80">
        <v>1</v>
      </c>
      <c r="J137" s="65">
        <f t="shared" si="6"/>
        <v>0</v>
      </c>
      <c r="K137" s="66">
        <f t="shared" si="7"/>
        <v>0</v>
      </c>
      <c r="L137" s="66">
        <f t="shared" si="8"/>
        <v>0</v>
      </c>
      <c r="M137" s="66">
        <f t="shared" si="10"/>
        <v>0</v>
      </c>
      <c r="N137" s="66">
        <f t="shared" si="9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>
      <c r="A138" s="52">
        <v>125</v>
      </c>
      <c r="B138" s="81"/>
      <c r="C138" s="81"/>
      <c r="D138" s="75"/>
      <c r="E138" s="76"/>
      <c r="F138" s="77"/>
      <c r="G138" s="78">
        <v>0</v>
      </c>
      <c r="H138" s="79">
        <v>0</v>
      </c>
      <c r="I138" s="80">
        <v>1</v>
      </c>
      <c r="J138" s="65">
        <f t="shared" si="6"/>
        <v>0</v>
      </c>
      <c r="K138" s="66">
        <f t="shared" si="7"/>
        <v>0</v>
      </c>
      <c r="L138" s="66">
        <f t="shared" si="8"/>
        <v>0</v>
      </c>
      <c r="M138" s="66">
        <f t="shared" si="10"/>
        <v>0</v>
      </c>
      <c r="N138" s="66">
        <f t="shared" si="9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>
      <c r="A139" s="52">
        <v>126</v>
      </c>
      <c r="B139" s="81"/>
      <c r="C139" s="81"/>
      <c r="D139" s="75"/>
      <c r="E139" s="76"/>
      <c r="F139" s="77"/>
      <c r="G139" s="78">
        <v>0</v>
      </c>
      <c r="H139" s="79">
        <v>0</v>
      </c>
      <c r="I139" s="80">
        <v>1</v>
      </c>
      <c r="J139" s="65">
        <f t="shared" si="6"/>
        <v>0</v>
      </c>
      <c r="K139" s="66">
        <f t="shared" si="7"/>
        <v>0</v>
      </c>
      <c r="L139" s="66">
        <f t="shared" si="8"/>
        <v>0</v>
      </c>
      <c r="M139" s="66">
        <f t="shared" si="10"/>
        <v>0</v>
      </c>
      <c r="N139" s="66">
        <f t="shared" si="9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>
      <c r="A140" s="52">
        <v>127</v>
      </c>
      <c r="B140" s="81"/>
      <c r="C140" s="81"/>
      <c r="D140" s="75"/>
      <c r="E140" s="76"/>
      <c r="F140" s="77"/>
      <c r="G140" s="78">
        <v>0</v>
      </c>
      <c r="H140" s="79">
        <v>0</v>
      </c>
      <c r="I140" s="80">
        <v>1</v>
      </c>
      <c r="J140" s="65">
        <f t="shared" si="6"/>
        <v>0</v>
      </c>
      <c r="K140" s="66">
        <f t="shared" si="7"/>
        <v>0</v>
      </c>
      <c r="L140" s="66">
        <f t="shared" si="8"/>
        <v>0</v>
      </c>
      <c r="M140" s="66">
        <f t="shared" si="10"/>
        <v>0</v>
      </c>
      <c r="N140" s="66">
        <f t="shared" si="9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>
      <c r="A141" s="52">
        <v>128</v>
      </c>
      <c r="B141" s="81"/>
      <c r="C141" s="81"/>
      <c r="D141" s="75"/>
      <c r="E141" s="76"/>
      <c r="F141" s="77"/>
      <c r="G141" s="78">
        <v>0</v>
      </c>
      <c r="H141" s="79">
        <v>0</v>
      </c>
      <c r="I141" s="80">
        <v>1</v>
      </c>
      <c r="J141" s="65">
        <f t="shared" si="6"/>
        <v>0</v>
      </c>
      <c r="K141" s="66">
        <f t="shared" si="7"/>
        <v>0</v>
      </c>
      <c r="L141" s="66">
        <f t="shared" si="8"/>
        <v>0</v>
      </c>
      <c r="M141" s="66">
        <f t="shared" si="10"/>
        <v>0</v>
      </c>
      <c r="N141" s="66">
        <f t="shared" si="9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>
      <c r="A142" s="52">
        <v>129</v>
      </c>
      <c r="B142" s="81"/>
      <c r="C142" s="81"/>
      <c r="D142" s="75"/>
      <c r="E142" s="76"/>
      <c r="F142" s="77"/>
      <c r="G142" s="78">
        <v>0</v>
      </c>
      <c r="H142" s="79">
        <v>0</v>
      </c>
      <c r="I142" s="80">
        <v>1</v>
      </c>
      <c r="J142" s="65">
        <f t="shared" si="6"/>
        <v>0</v>
      </c>
      <c r="K142" s="66">
        <f t="shared" si="7"/>
        <v>0</v>
      </c>
      <c r="L142" s="66">
        <f t="shared" si="8"/>
        <v>0</v>
      </c>
      <c r="M142" s="66">
        <f t="shared" si="10"/>
        <v>0</v>
      </c>
      <c r="N142" s="66">
        <f t="shared" si="9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>
      <c r="A143" s="52">
        <v>130</v>
      </c>
      <c r="B143" s="81"/>
      <c r="C143" s="81"/>
      <c r="D143" s="75"/>
      <c r="E143" s="76"/>
      <c r="F143" s="77"/>
      <c r="G143" s="78">
        <v>0</v>
      </c>
      <c r="H143" s="79">
        <v>0</v>
      </c>
      <c r="I143" s="80">
        <v>1</v>
      </c>
      <c r="J143" s="65">
        <f t="shared" ref="J143:J206" si="12">ROUND(IF(H143&gt;=2800,2800*$D$8,H143*$D$8),2)</f>
        <v>0</v>
      </c>
      <c r="K143" s="66">
        <f t="shared" ref="K143:K206" si="13">ROUND(IF(H143&gt;=2800,2800,H143)*(13.71%+(1-13.71%)*9%)*I143*$D$8,2)</f>
        <v>0</v>
      </c>
      <c r="L143" s="66">
        <f t="shared" ref="L143:L206" si="14">ROUND(IF(H143&gt;=2800,2800,H143)*($F$5%+9.76%+6.5%)*I143*$D$8,2)</f>
        <v>0</v>
      </c>
      <c r="M143" s="66">
        <f t="shared" si="10"/>
        <v>0</v>
      </c>
      <c r="N143" s="66">
        <f t="shared" ref="N143:N206" si="15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>
      <c r="A144" s="52">
        <v>131</v>
      </c>
      <c r="B144" s="81"/>
      <c r="C144" s="81"/>
      <c r="D144" s="75"/>
      <c r="E144" s="76"/>
      <c r="F144" s="77"/>
      <c r="G144" s="78">
        <v>0</v>
      </c>
      <c r="H144" s="79">
        <v>0</v>
      </c>
      <c r="I144" s="80">
        <v>1</v>
      </c>
      <c r="J144" s="65">
        <f t="shared" si="12"/>
        <v>0</v>
      </c>
      <c r="K144" s="66">
        <f t="shared" si="13"/>
        <v>0</v>
      </c>
      <c r="L144" s="66">
        <f t="shared" si="14"/>
        <v>0</v>
      </c>
      <c r="M144" s="66">
        <f t="shared" ref="M144:M207" si="16">ROUND(L144+J144*(1-(13.71%+(1-13.71%)*9%)*(1-I144)),2)</f>
        <v>0</v>
      </c>
      <c r="N144" s="66">
        <f t="shared" si="15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>
      <c r="A145" s="52">
        <v>132</v>
      </c>
      <c r="B145" s="81"/>
      <c r="C145" s="81"/>
      <c r="D145" s="75"/>
      <c r="E145" s="76"/>
      <c r="F145" s="77"/>
      <c r="G145" s="78">
        <v>0</v>
      </c>
      <c r="H145" s="79">
        <v>0</v>
      </c>
      <c r="I145" s="80">
        <v>1</v>
      </c>
      <c r="J145" s="65">
        <f t="shared" si="12"/>
        <v>0</v>
      </c>
      <c r="K145" s="66">
        <f t="shared" si="13"/>
        <v>0</v>
      </c>
      <c r="L145" s="66">
        <f t="shared" si="14"/>
        <v>0</v>
      </c>
      <c r="M145" s="66">
        <f t="shared" si="16"/>
        <v>0</v>
      </c>
      <c r="N145" s="66">
        <f t="shared" si="15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>
      <c r="A146" s="52">
        <v>133</v>
      </c>
      <c r="B146" s="81"/>
      <c r="C146" s="81"/>
      <c r="D146" s="75"/>
      <c r="E146" s="76"/>
      <c r="F146" s="77"/>
      <c r="G146" s="78">
        <v>0</v>
      </c>
      <c r="H146" s="79">
        <v>0</v>
      </c>
      <c r="I146" s="80">
        <v>1</v>
      </c>
      <c r="J146" s="65">
        <f t="shared" si="12"/>
        <v>0</v>
      </c>
      <c r="K146" s="66">
        <f t="shared" si="13"/>
        <v>0</v>
      </c>
      <c r="L146" s="66">
        <f t="shared" si="14"/>
        <v>0</v>
      </c>
      <c r="M146" s="66">
        <f t="shared" si="16"/>
        <v>0</v>
      </c>
      <c r="N146" s="66">
        <f t="shared" si="15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>
      <c r="A147" s="52">
        <v>134</v>
      </c>
      <c r="B147" s="81"/>
      <c r="C147" s="81"/>
      <c r="D147" s="75"/>
      <c r="E147" s="76"/>
      <c r="F147" s="77"/>
      <c r="G147" s="78">
        <v>0</v>
      </c>
      <c r="H147" s="79">
        <v>0</v>
      </c>
      <c r="I147" s="80">
        <v>1</v>
      </c>
      <c r="J147" s="65">
        <f t="shared" si="12"/>
        <v>0</v>
      </c>
      <c r="K147" s="66">
        <f t="shared" si="13"/>
        <v>0</v>
      </c>
      <c r="L147" s="66">
        <f t="shared" si="14"/>
        <v>0</v>
      </c>
      <c r="M147" s="66">
        <f t="shared" si="16"/>
        <v>0</v>
      </c>
      <c r="N147" s="66">
        <f t="shared" si="15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>
      <c r="A148" s="52">
        <v>135</v>
      </c>
      <c r="B148" s="81"/>
      <c r="C148" s="81"/>
      <c r="D148" s="75"/>
      <c r="E148" s="76"/>
      <c r="F148" s="77"/>
      <c r="G148" s="78">
        <v>0</v>
      </c>
      <c r="H148" s="79">
        <v>0</v>
      </c>
      <c r="I148" s="80">
        <v>1</v>
      </c>
      <c r="J148" s="65">
        <f t="shared" si="12"/>
        <v>0</v>
      </c>
      <c r="K148" s="66">
        <f t="shared" si="13"/>
        <v>0</v>
      </c>
      <c r="L148" s="66">
        <f t="shared" si="14"/>
        <v>0</v>
      </c>
      <c r="M148" s="66">
        <f t="shared" si="16"/>
        <v>0</v>
      </c>
      <c r="N148" s="66">
        <f t="shared" si="15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>
      <c r="A149" s="52">
        <v>136</v>
      </c>
      <c r="B149" s="81"/>
      <c r="C149" s="81"/>
      <c r="D149" s="75"/>
      <c r="E149" s="76"/>
      <c r="F149" s="77"/>
      <c r="G149" s="78">
        <v>0</v>
      </c>
      <c r="H149" s="79">
        <v>0</v>
      </c>
      <c r="I149" s="80">
        <v>1</v>
      </c>
      <c r="J149" s="65">
        <f t="shared" si="12"/>
        <v>0</v>
      </c>
      <c r="K149" s="66">
        <f t="shared" si="13"/>
        <v>0</v>
      </c>
      <c r="L149" s="66">
        <f t="shared" si="14"/>
        <v>0</v>
      </c>
      <c r="M149" s="66">
        <f t="shared" si="16"/>
        <v>0</v>
      </c>
      <c r="N149" s="66">
        <f t="shared" si="15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>
      <c r="A150" s="52">
        <v>137</v>
      </c>
      <c r="B150" s="81"/>
      <c r="C150" s="81"/>
      <c r="D150" s="75"/>
      <c r="E150" s="76"/>
      <c r="F150" s="77"/>
      <c r="G150" s="78">
        <v>0</v>
      </c>
      <c r="H150" s="79">
        <v>0</v>
      </c>
      <c r="I150" s="80">
        <v>1</v>
      </c>
      <c r="J150" s="65">
        <f t="shared" si="12"/>
        <v>0</v>
      </c>
      <c r="K150" s="66">
        <f t="shared" si="13"/>
        <v>0</v>
      </c>
      <c r="L150" s="66">
        <f t="shared" si="14"/>
        <v>0</v>
      </c>
      <c r="M150" s="66">
        <f t="shared" si="16"/>
        <v>0</v>
      </c>
      <c r="N150" s="66">
        <f t="shared" si="15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>
      <c r="A151" s="52">
        <v>138</v>
      </c>
      <c r="B151" s="81"/>
      <c r="C151" s="81"/>
      <c r="D151" s="75"/>
      <c r="E151" s="76"/>
      <c r="F151" s="77"/>
      <c r="G151" s="78">
        <v>0</v>
      </c>
      <c r="H151" s="79">
        <v>0</v>
      </c>
      <c r="I151" s="80">
        <v>1</v>
      </c>
      <c r="J151" s="65">
        <f t="shared" si="12"/>
        <v>0</v>
      </c>
      <c r="K151" s="66">
        <f t="shared" si="13"/>
        <v>0</v>
      </c>
      <c r="L151" s="66">
        <f t="shared" si="14"/>
        <v>0</v>
      </c>
      <c r="M151" s="66">
        <f t="shared" si="16"/>
        <v>0</v>
      </c>
      <c r="N151" s="66">
        <f t="shared" si="15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>
      <c r="A152" s="52">
        <v>139</v>
      </c>
      <c r="B152" s="81"/>
      <c r="C152" s="81"/>
      <c r="D152" s="75"/>
      <c r="E152" s="76"/>
      <c r="F152" s="77"/>
      <c r="G152" s="78">
        <v>0</v>
      </c>
      <c r="H152" s="79">
        <v>0</v>
      </c>
      <c r="I152" s="80">
        <v>1</v>
      </c>
      <c r="J152" s="65">
        <f t="shared" si="12"/>
        <v>0</v>
      </c>
      <c r="K152" s="66">
        <f t="shared" si="13"/>
        <v>0</v>
      </c>
      <c r="L152" s="66">
        <f t="shared" si="14"/>
        <v>0</v>
      </c>
      <c r="M152" s="66">
        <f t="shared" si="16"/>
        <v>0</v>
      </c>
      <c r="N152" s="66">
        <f t="shared" si="15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>
      <c r="A153" s="52">
        <v>140</v>
      </c>
      <c r="B153" s="81"/>
      <c r="C153" s="81"/>
      <c r="D153" s="75"/>
      <c r="E153" s="76"/>
      <c r="F153" s="77"/>
      <c r="G153" s="78">
        <v>0</v>
      </c>
      <c r="H153" s="79">
        <v>0</v>
      </c>
      <c r="I153" s="80">
        <v>1</v>
      </c>
      <c r="J153" s="65">
        <f t="shared" si="12"/>
        <v>0</v>
      </c>
      <c r="K153" s="66">
        <f t="shared" si="13"/>
        <v>0</v>
      </c>
      <c r="L153" s="66">
        <f t="shared" si="14"/>
        <v>0</v>
      </c>
      <c r="M153" s="66">
        <f t="shared" si="16"/>
        <v>0</v>
      </c>
      <c r="N153" s="66">
        <f t="shared" si="15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>
      <c r="A154" s="52">
        <v>141</v>
      </c>
      <c r="B154" s="81"/>
      <c r="C154" s="81"/>
      <c r="D154" s="75"/>
      <c r="E154" s="76"/>
      <c r="F154" s="77"/>
      <c r="G154" s="78">
        <v>0</v>
      </c>
      <c r="H154" s="79">
        <v>0</v>
      </c>
      <c r="I154" s="80">
        <v>1</v>
      </c>
      <c r="J154" s="65">
        <f t="shared" si="12"/>
        <v>0</v>
      </c>
      <c r="K154" s="66">
        <f t="shared" si="13"/>
        <v>0</v>
      </c>
      <c r="L154" s="66">
        <f t="shared" si="14"/>
        <v>0</v>
      </c>
      <c r="M154" s="66">
        <f t="shared" si="16"/>
        <v>0</v>
      </c>
      <c r="N154" s="66">
        <f t="shared" si="15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>
      <c r="A155" s="52">
        <v>142</v>
      </c>
      <c r="B155" s="81"/>
      <c r="C155" s="81"/>
      <c r="D155" s="75"/>
      <c r="E155" s="76"/>
      <c r="F155" s="77"/>
      <c r="G155" s="78">
        <v>0</v>
      </c>
      <c r="H155" s="79">
        <v>0</v>
      </c>
      <c r="I155" s="80">
        <v>1</v>
      </c>
      <c r="J155" s="65">
        <f t="shared" si="12"/>
        <v>0</v>
      </c>
      <c r="K155" s="66">
        <f t="shared" si="13"/>
        <v>0</v>
      </c>
      <c r="L155" s="66">
        <f t="shared" si="14"/>
        <v>0</v>
      </c>
      <c r="M155" s="66">
        <f t="shared" si="16"/>
        <v>0</v>
      </c>
      <c r="N155" s="66">
        <f t="shared" si="15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>
      <c r="A156" s="52">
        <v>143</v>
      </c>
      <c r="B156" s="81"/>
      <c r="C156" s="81"/>
      <c r="D156" s="75"/>
      <c r="E156" s="76"/>
      <c r="F156" s="77"/>
      <c r="G156" s="78">
        <v>0</v>
      </c>
      <c r="H156" s="79">
        <v>0</v>
      </c>
      <c r="I156" s="80">
        <v>1</v>
      </c>
      <c r="J156" s="65">
        <f t="shared" si="12"/>
        <v>0</v>
      </c>
      <c r="K156" s="66">
        <f t="shared" si="13"/>
        <v>0</v>
      </c>
      <c r="L156" s="66">
        <f t="shared" si="14"/>
        <v>0</v>
      </c>
      <c r="M156" s="66">
        <f t="shared" si="16"/>
        <v>0</v>
      </c>
      <c r="N156" s="66">
        <f t="shared" si="15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>
      <c r="A157" s="52">
        <v>144</v>
      </c>
      <c r="B157" s="81"/>
      <c r="C157" s="81"/>
      <c r="D157" s="75"/>
      <c r="E157" s="76"/>
      <c r="F157" s="77"/>
      <c r="G157" s="78">
        <v>0</v>
      </c>
      <c r="H157" s="79">
        <v>0</v>
      </c>
      <c r="I157" s="80">
        <v>1</v>
      </c>
      <c r="J157" s="65">
        <f t="shared" si="12"/>
        <v>0</v>
      </c>
      <c r="K157" s="66">
        <f t="shared" si="13"/>
        <v>0</v>
      </c>
      <c r="L157" s="66">
        <f t="shared" si="14"/>
        <v>0</v>
      </c>
      <c r="M157" s="66">
        <f t="shared" si="16"/>
        <v>0</v>
      </c>
      <c r="N157" s="66">
        <f t="shared" si="15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>
      <c r="A158" s="52">
        <v>145</v>
      </c>
      <c r="B158" s="81"/>
      <c r="C158" s="81"/>
      <c r="D158" s="75"/>
      <c r="E158" s="76"/>
      <c r="F158" s="77"/>
      <c r="G158" s="78">
        <v>0</v>
      </c>
      <c r="H158" s="79">
        <v>0</v>
      </c>
      <c r="I158" s="80">
        <v>1</v>
      </c>
      <c r="J158" s="65">
        <f t="shared" si="12"/>
        <v>0</v>
      </c>
      <c r="K158" s="66">
        <f t="shared" si="13"/>
        <v>0</v>
      </c>
      <c r="L158" s="66">
        <f t="shared" si="14"/>
        <v>0</v>
      </c>
      <c r="M158" s="66">
        <f t="shared" si="16"/>
        <v>0</v>
      </c>
      <c r="N158" s="66">
        <f t="shared" si="15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>
      <c r="A159" s="52">
        <v>146</v>
      </c>
      <c r="B159" s="81"/>
      <c r="C159" s="81"/>
      <c r="D159" s="75"/>
      <c r="E159" s="76"/>
      <c r="F159" s="77"/>
      <c r="G159" s="78">
        <v>0</v>
      </c>
      <c r="H159" s="79">
        <v>0</v>
      </c>
      <c r="I159" s="80">
        <v>1</v>
      </c>
      <c r="J159" s="65">
        <f t="shared" si="12"/>
        <v>0</v>
      </c>
      <c r="K159" s="66">
        <f t="shared" si="13"/>
        <v>0</v>
      </c>
      <c r="L159" s="66">
        <f t="shared" si="14"/>
        <v>0</v>
      </c>
      <c r="M159" s="66">
        <f t="shared" si="16"/>
        <v>0</v>
      </c>
      <c r="N159" s="66">
        <f t="shared" si="15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>
      <c r="A160" s="52">
        <v>147</v>
      </c>
      <c r="B160" s="81"/>
      <c r="C160" s="81"/>
      <c r="D160" s="75"/>
      <c r="E160" s="76"/>
      <c r="F160" s="77"/>
      <c r="G160" s="78">
        <v>0</v>
      </c>
      <c r="H160" s="79">
        <v>0</v>
      </c>
      <c r="I160" s="80">
        <v>1</v>
      </c>
      <c r="J160" s="65">
        <f t="shared" si="12"/>
        <v>0</v>
      </c>
      <c r="K160" s="66">
        <f t="shared" si="13"/>
        <v>0</v>
      </c>
      <c r="L160" s="66">
        <f t="shared" si="14"/>
        <v>0</v>
      </c>
      <c r="M160" s="66">
        <f t="shared" si="16"/>
        <v>0</v>
      </c>
      <c r="N160" s="66">
        <f t="shared" si="15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>
      <c r="A161" s="52">
        <v>148</v>
      </c>
      <c r="B161" s="81"/>
      <c r="C161" s="81"/>
      <c r="D161" s="75"/>
      <c r="E161" s="76"/>
      <c r="F161" s="77"/>
      <c r="G161" s="78">
        <v>0</v>
      </c>
      <c r="H161" s="79">
        <v>0</v>
      </c>
      <c r="I161" s="80">
        <v>1</v>
      </c>
      <c r="J161" s="65">
        <f t="shared" si="12"/>
        <v>0</v>
      </c>
      <c r="K161" s="66">
        <f t="shared" si="13"/>
        <v>0</v>
      </c>
      <c r="L161" s="66">
        <f t="shared" si="14"/>
        <v>0</v>
      </c>
      <c r="M161" s="66">
        <f t="shared" si="16"/>
        <v>0</v>
      </c>
      <c r="N161" s="66">
        <f t="shared" si="15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>
      <c r="A162" s="52">
        <v>149</v>
      </c>
      <c r="B162" s="81"/>
      <c r="C162" s="81"/>
      <c r="D162" s="75"/>
      <c r="E162" s="76"/>
      <c r="F162" s="77"/>
      <c r="G162" s="78">
        <v>0</v>
      </c>
      <c r="H162" s="79">
        <v>0</v>
      </c>
      <c r="I162" s="80">
        <v>1</v>
      </c>
      <c r="J162" s="65">
        <f t="shared" si="12"/>
        <v>0</v>
      </c>
      <c r="K162" s="66">
        <f t="shared" si="13"/>
        <v>0</v>
      </c>
      <c r="L162" s="66">
        <f t="shared" si="14"/>
        <v>0</v>
      </c>
      <c r="M162" s="66">
        <f t="shared" si="16"/>
        <v>0</v>
      </c>
      <c r="N162" s="66">
        <f t="shared" si="15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>
      <c r="A163" s="52">
        <v>150</v>
      </c>
      <c r="B163" s="81"/>
      <c r="C163" s="81"/>
      <c r="D163" s="75"/>
      <c r="E163" s="76"/>
      <c r="F163" s="77"/>
      <c r="G163" s="78">
        <v>0</v>
      </c>
      <c r="H163" s="79">
        <v>0</v>
      </c>
      <c r="I163" s="80">
        <v>1</v>
      </c>
      <c r="J163" s="65">
        <f t="shared" si="12"/>
        <v>0</v>
      </c>
      <c r="K163" s="66">
        <f t="shared" si="13"/>
        <v>0</v>
      </c>
      <c r="L163" s="66">
        <f t="shared" si="14"/>
        <v>0</v>
      </c>
      <c r="M163" s="66">
        <f t="shared" si="16"/>
        <v>0</v>
      </c>
      <c r="N163" s="66">
        <f t="shared" si="15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>
      <c r="A164" s="52">
        <v>151</v>
      </c>
      <c r="B164" s="81"/>
      <c r="C164" s="81"/>
      <c r="D164" s="75"/>
      <c r="E164" s="76"/>
      <c r="F164" s="77"/>
      <c r="G164" s="78">
        <v>0</v>
      </c>
      <c r="H164" s="79">
        <v>0</v>
      </c>
      <c r="I164" s="80">
        <v>1</v>
      </c>
      <c r="J164" s="65">
        <f t="shared" si="12"/>
        <v>0</v>
      </c>
      <c r="K164" s="66">
        <f t="shared" si="13"/>
        <v>0</v>
      </c>
      <c r="L164" s="66">
        <f t="shared" si="14"/>
        <v>0</v>
      </c>
      <c r="M164" s="66">
        <f t="shared" si="16"/>
        <v>0</v>
      </c>
      <c r="N164" s="66">
        <f t="shared" si="15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>
      <c r="A165" s="52">
        <v>152</v>
      </c>
      <c r="B165" s="81"/>
      <c r="C165" s="81"/>
      <c r="D165" s="75"/>
      <c r="E165" s="76"/>
      <c r="F165" s="77"/>
      <c r="G165" s="78">
        <v>0</v>
      </c>
      <c r="H165" s="79">
        <v>0</v>
      </c>
      <c r="I165" s="80">
        <v>1</v>
      </c>
      <c r="J165" s="65">
        <f t="shared" si="12"/>
        <v>0</v>
      </c>
      <c r="K165" s="66">
        <f t="shared" si="13"/>
        <v>0</v>
      </c>
      <c r="L165" s="66">
        <f t="shared" si="14"/>
        <v>0</v>
      </c>
      <c r="M165" s="66">
        <f t="shared" si="16"/>
        <v>0</v>
      </c>
      <c r="N165" s="66">
        <f t="shared" si="15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>
      <c r="A166" s="52">
        <v>153</v>
      </c>
      <c r="B166" s="81"/>
      <c r="C166" s="81"/>
      <c r="D166" s="75"/>
      <c r="E166" s="76"/>
      <c r="F166" s="77"/>
      <c r="G166" s="78">
        <v>0</v>
      </c>
      <c r="H166" s="79">
        <v>0</v>
      </c>
      <c r="I166" s="80">
        <v>1</v>
      </c>
      <c r="J166" s="65">
        <f t="shared" si="12"/>
        <v>0</v>
      </c>
      <c r="K166" s="66">
        <f t="shared" si="13"/>
        <v>0</v>
      </c>
      <c r="L166" s="66">
        <f t="shared" si="14"/>
        <v>0</v>
      </c>
      <c r="M166" s="66">
        <f t="shared" si="16"/>
        <v>0</v>
      </c>
      <c r="N166" s="66">
        <f t="shared" si="15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>
      <c r="A167" s="52">
        <v>154</v>
      </c>
      <c r="B167" s="81"/>
      <c r="C167" s="81"/>
      <c r="D167" s="75"/>
      <c r="E167" s="76"/>
      <c r="F167" s="77"/>
      <c r="G167" s="78">
        <v>0</v>
      </c>
      <c r="H167" s="79">
        <v>0</v>
      </c>
      <c r="I167" s="80">
        <v>1</v>
      </c>
      <c r="J167" s="65">
        <f t="shared" si="12"/>
        <v>0</v>
      </c>
      <c r="K167" s="66">
        <f t="shared" si="13"/>
        <v>0</v>
      </c>
      <c r="L167" s="66">
        <f t="shared" si="14"/>
        <v>0</v>
      </c>
      <c r="M167" s="66">
        <f t="shared" si="16"/>
        <v>0</v>
      </c>
      <c r="N167" s="66">
        <f t="shared" si="15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>
      <c r="A168" s="52">
        <v>155</v>
      </c>
      <c r="B168" s="81"/>
      <c r="C168" s="81"/>
      <c r="D168" s="75"/>
      <c r="E168" s="76"/>
      <c r="F168" s="77"/>
      <c r="G168" s="78">
        <v>0</v>
      </c>
      <c r="H168" s="79">
        <v>0</v>
      </c>
      <c r="I168" s="80">
        <v>1</v>
      </c>
      <c r="J168" s="65">
        <f t="shared" si="12"/>
        <v>0</v>
      </c>
      <c r="K168" s="66">
        <f t="shared" si="13"/>
        <v>0</v>
      </c>
      <c r="L168" s="66">
        <f t="shared" si="14"/>
        <v>0</v>
      </c>
      <c r="M168" s="66">
        <f t="shared" si="16"/>
        <v>0</v>
      </c>
      <c r="N168" s="66">
        <f t="shared" si="15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>
      <c r="A169" s="52">
        <v>156</v>
      </c>
      <c r="B169" s="81"/>
      <c r="C169" s="81"/>
      <c r="D169" s="75"/>
      <c r="E169" s="76"/>
      <c r="F169" s="77"/>
      <c r="G169" s="78">
        <v>0</v>
      </c>
      <c r="H169" s="79">
        <v>0</v>
      </c>
      <c r="I169" s="80">
        <v>1</v>
      </c>
      <c r="J169" s="65">
        <f t="shared" si="12"/>
        <v>0</v>
      </c>
      <c r="K169" s="66">
        <f t="shared" si="13"/>
        <v>0</v>
      </c>
      <c r="L169" s="66">
        <f t="shared" si="14"/>
        <v>0</v>
      </c>
      <c r="M169" s="66">
        <f t="shared" si="16"/>
        <v>0</v>
      </c>
      <c r="N169" s="66">
        <f t="shared" si="15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>
      <c r="A170" s="52">
        <v>157</v>
      </c>
      <c r="B170" s="81"/>
      <c r="C170" s="81"/>
      <c r="D170" s="75"/>
      <c r="E170" s="76"/>
      <c r="F170" s="77"/>
      <c r="G170" s="78">
        <v>0</v>
      </c>
      <c r="H170" s="79">
        <v>0</v>
      </c>
      <c r="I170" s="80">
        <v>1</v>
      </c>
      <c r="J170" s="65">
        <f t="shared" si="12"/>
        <v>0</v>
      </c>
      <c r="K170" s="66">
        <f t="shared" si="13"/>
        <v>0</v>
      </c>
      <c r="L170" s="66">
        <f t="shared" si="14"/>
        <v>0</v>
      </c>
      <c r="M170" s="66">
        <f t="shared" si="16"/>
        <v>0</v>
      </c>
      <c r="N170" s="66">
        <f t="shared" si="15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>
      <c r="A171" s="52">
        <v>158</v>
      </c>
      <c r="B171" s="81"/>
      <c r="C171" s="81"/>
      <c r="D171" s="75"/>
      <c r="E171" s="76"/>
      <c r="F171" s="77"/>
      <c r="G171" s="78">
        <v>0</v>
      </c>
      <c r="H171" s="79">
        <v>0</v>
      </c>
      <c r="I171" s="80">
        <v>1</v>
      </c>
      <c r="J171" s="65">
        <f t="shared" si="12"/>
        <v>0</v>
      </c>
      <c r="K171" s="66">
        <f t="shared" si="13"/>
        <v>0</v>
      </c>
      <c r="L171" s="66">
        <f t="shared" si="14"/>
        <v>0</v>
      </c>
      <c r="M171" s="66">
        <f t="shared" si="16"/>
        <v>0</v>
      </c>
      <c r="N171" s="66">
        <f t="shared" si="15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>
      <c r="A172" s="52">
        <v>159</v>
      </c>
      <c r="B172" s="81"/>
      <c r="C172" s="81"/>
      <c r="D172" s="75"/>
      <c r="E172" s="76"/>
      <c r="F172" s="77"/>
      <c r="G172" s="78">
        <v>0</v>
      </c>
      <c r="H172" s="79">
        <v>0</v>
      </c>
      <c r="I172" s="80">
        <v>1</v>
      </c>
      <c r="J172" s="65">
        <f t="shared" si="12"/>
        <v>0</v>
      </c>
      <c r="K172" s="66">
        <f t="shared" si="13"/>
        <v>0</v>
      </c>
      <c r="L172" s="66">
        <f t="shared" si="14"/>
        <v>0</v>
      </c>
      <c r="M172" s="66">
        <f t="shared" si="16"/>
        <v>0</v>
      </c>
      <c r="N172" s="66">
        <f t="shared" si="15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>
      <c r="A173" s="52">
        <v>160</v>
      </c>
      <c r="B173" s="81"/>
      <c r="C173" s="81"/>
      <c r="D173" s="75"/>
      <c r="E173" s="76"/>
      <c r="F173" s="77"/>
      <c r="G173" s="78">
        <v>0</v>
      </c>
      <c r="H173" s="79">
        <v>0</v>
      </c>
      <c r="I173" s="80">
        <v>1</v>
      </c>
      <c r="J173" s="65">
        <f t="shared" si="12"/>
        <v>0</v>
      </c>
      <c r="K173" s="66">
        <f t="shared" si="13"/>
        <v>0</v>
      </c>
      <c r="L173" s="66">
        <f t="shared" si="14"/>
        <v>0</v>
      </c>
      <c r="M173" s="66">
        <f t="shared" si="16"/>
        <v>0</v>
      </c>
      <c r="N173" s="66">
        <f t="shared" si="15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>
      <c r="A174" s="52">
        <v>161</v>
      </c>
      <c r="B174" s="81"/>
      <c r="C174" s="81"/>
      <c r="D174" s="75"/>
      <c r="E174" s="76"/>
      <c r="F174" s="77"/>
      <c r="G174" s="78">
        <v>0</v>
      </c>
      <c r="H174" s="79">
        <v>0</v>
      </c>
      <c r="I174" s="80">
        <v>1</v>
      </c>
      <c r="J174" s="65">
        <f t="shared" si="12"/>
        <v>0</v>
      </c>
      <c r="K174" s="66">
        <f t="shared" si="13"/>
        <v>0</v>
      </c>
      <c r="L174" s="66">
        <f t="shared" si="14"/>
        <v>0</v>
      </c>
      <c r="M174" s="66">
        <f t="shared" si="16"/>
        <v>0</v>
      </c>
      <c r="N174" s="66">
        <f t="shared" si="15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>
      <c r="A175" s="52">
        <v>162</v>
      </c>
      <c r="B175" s="81"/>
      <c r="C175" s="81"/>
      <c r="D175" s="75"/>
      <c r="E175" s="76"/>
      <c r="F175" s="77"/>
      <c r="G175" s="78">
        <v>0</v>
      </c>
      <c r="H175" s="79">
        <v>0</v>
      </c>
      <c r="I175" s="80">
        <v>1</v>
      </c>
      <c r="J175" s="65">
        <f t="shared" si="12"/>
        <v>0</v>
      </c>
      <c r="K175" s="66">
        <f t="shared" si="13"/>
        <v>0</v>
      </c>
      <c r="L175" s="66">
        <f t="shared" si="14"/>
        <v>0</v>
      </c>
      <c r="M175" s="66">
        <f t="shared" si="16"/>
        <v>0</v>
      </c>
      <c r="N175" s="66">
        <f t="shared" si="15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>
      <c r="A176" s="52">
        <v>163</v>
      </c>
      <c r="B176" s="81"/>
      <c r="C176" s="81"/>
      <c r="D176" s="75"/>
      <c r="E176" s="76"/>
      <c r="F176" s="77"/>
      <c r="G176" s="78">
        <v>0</v>
      </c>
      <c r="H176" s="79">
        <v>0</v>
      </c>
      <c r="I176" s="80">
        <v>1</v>
      </c>
      <c r="J176" s="65">
        <f t="shared" si="12"/>
        <v>0</v>
      </c>
      <c r="K176" s="66">
        <f t="shared" si="13"/>
        <v>0</v>
      </c>
      <c r="L176" s="66">
        <f t="shared" si="14"/>
        <v>0</v>
      </c>
      <c r="M176" s="66">
        <f t="shared" si="16"/>
        <v>0</v>
      </c>
      <c r="N176" s="66">
        <f t="shared" si="15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>
      <c r="A177" s="52">
        <v>164</v>
      </c>
      <c r="B177" s="81"/>
      <c r="C177" s="81"/>
      <c r="D177" s="75"/>
      <c r="E177" s="76"/>
      <c r="F177" s="77"/>
      <c r="G177" s="78">
        <v>0</v>
      </c>
      <c r="H177" s="79">
        <v>0</v>
      </c>
      <c r="I177" s="80">
        <v>1</v>
      </c>
      <c r="J177" s="65">
        <f t="shared" si="12"/>
        <v>0</v>
      </c>
      <c r="K177" s="66">
        <f t="shared" si="13"/>
        <v>0</v>
      </c>
      <c r="L177" s="66">
        <f t="shared" si="14"/>
        <v>0</v>
      </c>
      <c r="M177" s="66">
        <f t="shared" si="16"/>
        <v>0</v>
      </c>
      <c r="N177" s="66">
        <f t="shared" si="15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>
      <c r="A178" s="52">
        <v>165</v>
      </c>
      <c r="B178" s="81"/>
      <c r="C178" s="81"/>
      <c r="D178" s="75"/>
      <c r="E178" s="76"/>
      <c r="F178" s="77"/>
      <c r="G178" s="78">
        <v>0</v>
      </c>
      <c r="H178" s="79">
        <v>0</v>
      </c>
      <c r="I178" s="80">
        <v>1</v>
      </c>
      <c r="J178" s="65">
        <f t="shared" si="12"/>
        <v>0</v>
      </c>
      <c r="K178" s="66">
        <f t="shared" si="13"/>
        <v>0</v>
      </c>
      <c r="L178" s="66">
        <f t="shared" si="14"/>
        <v>0</v>
      </c>
      <c r="M178" s="66">
        <f t="shared" si="16"/>
        <v>0</v>
      </c>
      <c r="N178" s="66">
        <f t="shared" si="15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>
      <c r="A179" s="52">
        <v>166</v>
      </c>
      <c r="B179" s="81"/>
      <c r="C179" s="81"/>
      <c r="D179" s="75"/>
      <c r="E179" s="76"/>
      <c r="F179" s="77"/>
      <c r="G179" s="78">
        <v>0</v>
      </c>
      <c r="H179" s="79">
        <v>0</v>
      </c>
      <c r="I179" s="80">
        <v>1</v>
      </c>
      <c r="J179" s="65">
        <f t="shared" si="12"/>
        <v>0</v>
      </c>
      <c r="K179" s="66">
        <f t="shared" si="13"/>
        <v>0</v>
      </c>
      <c r="L179" s="66">
        <f t="shared" si="14"/>
        <v>0</v>
      </c>
      <c r="M179" s="66">
        <f t="shared" si="16"/>
        <v>0</v>
      </c>
      <c r="N179" s="66">
        <f t="shared" si="15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>
      <c r="A180" s="52">
        <v>167</v>
      </c>
      <c r="B180" s="81"/>
      <c r="C180" s="81"/>
      <c r="D180" s="75"/>
      <c r="E180" s="76"/>
      <c r="F180" s="77"/>
      <c r="G180" s="78">
        <v>0</v>
      </c>
      <c r="H180" s="79">
        <v>0</v>
      </c>
      <c r="I180" s="80">
        <v>1</v>
      </c>
      <c r="J180" s="65">
        <f t="shared" si="12"/>
        <v>0</v>
      </c>
      <c r="K180" s="66">
        <f t="shared" si="13"/>
        <v>0</v>
      </c>
      <c r="L180" s="66">
        <f t="shared" si="14"/>
        <v>0</v>
      </c>
      <c r="M180" s="66">
        <f t="shared" si="16"/>
        <v>0</v>
      </c>
      <c r="N180" s="66">
        <f t="shared" si="15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>
      <c r="A181" s="52">
        <v>168</v>
      </c>
      <c r="B181" s="81"/>
      <c r="C181" s="81"/>
      <c r="D181" s="75"/>
      <c r="E181" s="76"/>
      <c r="F181" s="77"/>
      <c r="G181" s="78">
        <v>0</v>
      </c>
      <c r="H181" s="79">
        <v>0</v>
      </c>
      <c r="I181" s="80">
        <v>1</v>
      </c>
      <c r="J181" s="65">
        <f t="shared" si="12"/>
        <v>0</v>
      </c>
      <c r="K181" s="66">
        <f t="shared" si="13"/>
        <v>0</v>
      </c>
      <c r="L181" s="66">
        <f t="shared" si="14"/>
        <v>0</v>
      </c>
      <c r="M181" s="66">
        <f t="shared" si="16"/>
        <v>0</v>
      </c>
      <c r="N181" s="66">
        <f t="shared" si="15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>
      <c r="A182" s="52">
        <v>169</v>
      </c>
      <c r="B182" s="81"/>
      <c r="C182" s="81"/>
      <c r="D182" s="75"/>
      <c r="E182" s="76"/>
      <c r="F182" s="77"/>
      <c r="G182" s="78">
        <v>0</v>
      </c>
      <c r="H182" s="79">
        <v>0</v>
      </c>
      <c r="I182" s="80">
        <v>1</v>
      </c>
      <c r="J182" s="65">
        <f t="shared" si="12"/>
        <v>0</v>
      </c>
      <c r="K182" s="66">
        <f t="shared" si="13"/>
        <v>0</v>
      </c>
      <c r="L182" s="66">
        <f t="shared" si="14"/>
        <v>0</v>
      </c>
      <c r="M182" s="66">
        <f t="shared" si="16"/>
        <v>0</v>
      </c>
      <c r="N182" s="66">
        <f t="shared" si="15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>
      <c r="A183" s="52">
        <v>170</v>
      </c>
      <c r="B183" s="81"/>
      <c r="C183" s="81"/>
      <c r="D183" s="75"/>
      <c r="E183" s="76"/>
      <c r="F183" s="77"/>
      <c r="G183" s="78">
        <v>0</v>
      </c>
      <c r="H183" s="79">
        <v>0</v>
      </c>
      <c r="I183" s="80">
        <v>1</v>
      </c>
      <c r="J183" s="65">
        <f t="shared" si="12"/>
        <v>0</v>
      </c>
      <c r="K183" s="66">
        <f t="shared" si="13"/>
        <v>0</v>
      </c>
      <c r="L183" s="66">
        <f t="shared" si="14"/>
        <v>0</v>
      </c>
      <c r="M183" s="66">
        <f t="shared" si="16"/>
        <v>0</v>
      </c>
      <c r="N183" s="66">
        <f t="shared" si="15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>
      <c r="A184" s="52">
        <v>171</v>
      </c>
      <c r="B184" s="81"/>
      <c r="C184" s="81"/>
      <c r="D184" s="75"/>
      <c r="E184" s="76"/>
      <c r="F184" s="77"/>
      <c r="G184" s="78">
        <v>0</v>
      </c>
      <c r="H184" s="79">
        <v>0</v>
      </c>
      <c r="I184" s="80">
        <v>1</v>
      </c>
      <c r="J184" s="65">
        <f t="shared" si="12"/>
        <v>0</v>
      </c>
      <c r="K184" s="66">
        <f t="shared" si="13"/>
        <v>0</v>
      </c>
      <c r="L184" s="66">
        <f t="shared" si="14"/>
        <v>0</v>
      </c>
      <c r="M184" s="66">
        <f t="shared" si="16"/>
        <v>0</v>
      </c>
      <c r="N184" s="66">
        <f t="shared" si="15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>
      <c r="A185" s="52">
        <v>172</v>
      </c>
      <c r="B185" s="81"/>
      <c r="C185" s="81"/>
      <c r="D185" s="75"/>
      <c r="E185" s="76"/>
      <c r="F185" s="77"/>
      <c r="G185" s="78">
        <v>0</v>
      </c>
      <c r="H185" s="79">
        <v>0</v>
      </c>
      <c r="I185" s="80">
        <v>1</v>
      </c>
      <c r="J185" s="65">
        <f t="shared" si="12"/>
        <v>0</v>
      </c>
      <c r="K185" s="66">
        <f t="shared" si="13"/>
        <v>0</v>
      </c>
      <c r="L185" s="66">
        <f t="shared" si="14"/>
        <v>0</v>
      </c>
      <c r="M185" s="66">
        <f t="shared" si="16"/>
        <v>0</v>
      </c>
      <c r="N185" s="66">
        <f t="shared" si="15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>
      <c r="A186" s="52">
        <v>173</v>
      </c>
      <c r="B186" s="81"/>
      <c r="C186" s="81"/>
      <c r="D186" s="75"/>
      <c r="E186" s="76"/>
      <c r="F186" s="77"/>
      <c r="G186" s="78">
        <v>0</v>
      </c>
      <c r="H186" s="79">
        <v>0</v>
      </c>
      <c r="I186" s="80">
        <v>1</v>
      </c>
      <c r="J186" s="65">
        <f t="shared" si="12"/>
        <v>0</v>
      </c>
      <c r="K186" s="66">
        <f t="shared" si="13"/>
        <v>0</v>
      </c>
      <c r="L186" s="66">
        <f t="shared" si="14"/>
        <v>0</v>
      </c>
      <c r="M186" s="66">
        <f t="shared" si="16"/>
        <v>0</v>
      </c>
      <c r="N186" s="66">
        <f t="shared" si="15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>
      <c r="A187" s="52">
        <v>174</v>
      </c>
      <c r="B187" s="81"/>
      <c r="C187" s="81"/>
      <c r="D187" s="75"/>
      <c r="E187" s="76"/>
      <c r="F187" s="77"/>
      <c r="G187" s="78">
        <v>0</v>
      </c>
      <c r="H187" s="79">
        <v>0</v>
      </c>
      <c r="I187" s="80">
        <v>1</v>
      </c>
      <c r="J187" s="65">
        <f t="shared" si="12"/>
        <v>0</v>
      </c>
      <c r="K187" s="66">
        <f t="shared" si="13"/>
        <v>0</v>
      </c>
      <c r="L187" s="66">
        <f t="shared" si="14"/>
        <v>0</v>
      </c>
      <c r="M187" s="66">
        <f t="shared" si="16"/>
        <v>0</v>
      </c>
      <c r="N187" s="66">
        <f t="shared" si="15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>
      <c r="A188" s="52">
        <v>175</v>
      </c>
      <c r="B188" s="81"/>
      <c r="C188" s="81"/>
      <c r="D188" s="75"/>
      <c r="E188" s="76"/>
      <c r="F188" s="77"/>
      <c r="G188" s="78">
        <v>0</v>
      </c>
      <c r="H188" s="79">
        <v>0</v>
      </c>
      <c r="I188" s="80">
        <v>1</v>
      </c>
      <c r="J188" s="65">
        <f t="shared" si="12"/>
        <v>0</v>
      </c>
      <c r="K188" s="66">
        <f t="shared" si="13"/>
        <v>0</v>
      </c>
      <c r="L188" s="66">
        <f t="shared" si="14"/>
        <v>0</v>
      </c>
      <c r="M188" s="66">
        <f t="shared" si="16"/>
        <v>0</v>
      </c>
      <c r="N188" s="66">
        <f t="shared" si="15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>
      <c r="A189" s="52">
        <v>176</v>
      </c>
      <c r="B189" s="81"/>
      <c r="C189" s="81"/>
      <c r="D189" s="75"/>
      <c r="E189" s="76"/>
      <c r="F189" s="77"/>
      <c r="G189" s="78">
        <v>0</v>
      </c>
      <c r="H189" s="79">
        <v>0</v>
      </c>
      <c r="I189" s="80">
        <v>1</v>
      </c>
      <c r="J189" s="65">
        <f t="shared" si="12"/>
        <v>0</v>
      </c>
      <c r="K189" s="66">
        <f t="shared" si="13"/>
        <v>0</v>
      </c>
      <c r="L189" s="66">
        <f t="shared" si="14"/>
        <v>0</v>
      </c>
      <c r="M189" s="66">
        <f t="shared" si="16"/>
        <v>0</v>
      </c>
      <c r="N189" s="66">
        <f t="shared" si="15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>
      <c r="A190" s="52">
        <v>177</v>
      </c>
      <c r="B190" s="81"/>
      <c r="C190" s="81"/>
      <c r="D190" s="75"/>
      <c r="E190" s="76"/>
      <c r="F190" s="77"/>
      <c r="G190" s="78">
        <v>0</v>
      </c>
      <c r="H190" s="79">
        <v>0</v>
      </c>
      <c r="I190" s="80">
        <v>1</v>
      </c>
      <c r="J190" s="65">
        <f t="shared" si="12"/>
        <v>0</v>
      </c>
      <c r="K190" s="66">
        <f t="shared" si="13"/>
        <v>0</v>
      </c>
      <c r="L190" s="66">
        <f t="shared" si="14"/>
        <v>0</v>
      </c>
      <c r="M190" s="66">
        <f t="shared" si="16"/>
        <v>0</v>
      </c>
      <c r="N190" s="66">
        <f t="shared" si="15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>
      <c r="A191" s="52">
        <v>178</v>
      </c>
      <c r="B191" s="81"/>
      <c r="C191" s="81"/>
      <c r="D191" s="75"/>
      <c r="E191" s="76"/>
      <c r="F191" s="77"/>
      <c r="G191" s="78">
        <v>0</v>
      </c>
      <c r="H191" s="79">
        <v>0</v>
      </c>
      <c r="I191" s="80">
        <v>1</v>
      </c>
      <c r="J191" s="65">
        <f t="shared" si="12"/>
        <v>0</v>
      </c>
      <c r="K191" s="66">
        <f t="shared" si="13"/>
        <v>0</v>
      </c>
      <c r="L191" s="66">
        <f t="shared" si="14"/>
        <v>0</v>
      </c>
      <c r="M191" s="66">
        <f t="shared" si="16"/>
        <v>0</v>
      </c>
      <c r="N191" s="66">
        <f t="shared" si="15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>
      <c r="A192" s="52">
        <v>179</v>
      </c>
      <c r="B192" s="81"/>
      <c r="C192" s="81"/>
      <c r="D192" s="75"/>
      <c r="E192" s="76"/>
      <c r="F192" s="77"/>
      <c r="G192" s="78">
        <v>0</v>
      </c>
      <c r="H192" s="79">
        <v>0</v>
      </c>
      <c r="I192" s="80">
        <v>1</v>
      </c>
      <c r="J192" s="65">
        <f t="shared" si="12"/>
        <v>0</v>
      </c>
      <c r="K192" s="66">
        <f t="shared" si="13"/>
        <v>0</v>
      </c>
      <c r="L192" s="66">
        <f t="shared" si="14"/>
        <v>0</v>
      </c>
      <c r="M192" s="66">
        <f t="shared" si="16"/>
        <v>0</v>
      </c>
      <c r="N192" s="66">
        <f t="shared" si="15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>
      <c r="A193" s="52">
        <v>180</v>
      </c>
      <c r="B193" s="81"/>
      <c r="C193" s="81"/>
      <c r="D193" s="75"/>
      <c r="E193" s="76"/>
      <c r="F193" s="77"/>
      <c r="G193" s="78">
        <v>0</v>
      </c>
      <c r="H193" s="79">
        <v>0</v>
      </c>
      <c r="I193" s="80">
        <v>1</v>
      </c>
      <c r="J193" s="65">
        <f t="shared" si="12"/>
        <v>0</v>
      </c>
      <c r="K193" s="66">
        <f t="shared" si="13"/>
        <v>0</v>
      </c>
      <c r="L193" s="66">
        <f t="shared" si="14"/>
        <v>0</v>
      </c>
      <c r="M193" s="66">
        <f t="shared" si="16"/>
        <v>0</v>
      </c>
      <c r="N193" s="66">
        <f t="shared" si="15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>
      <c r="A194" s="52">
        <v>181</v>
      </c>
      <c r="B194" s="81"/>
      <c r="C194" s="81"/>
      <c r="D194" s="75"/>
      <c r="E194" s="76"/>
      <c r="F194" s="77"/>
      <c r="G194" s="78">
        <v>0</v>
      </c>
      <c r="H194" s="79">
        <v>0</v>
      </c>
      <c r="I194" s="80">
        <v>1</v>
      </c>
      <c r="J194" s="65">
        <f t="shared" si="12"/>
        <v>0</v>
      </c>
      <c r="K194" s="66">
        <f t="shared" si="13"/>
        <v>0</v>
      </c>
      <c r="L194" s="66">
        <f t="shared" si="14"/>
        <v>0</v>
      </c>
      <c r="M194" s="66">
        <f t="shared" si="16"/>
        <v>0</v>
      </c>
      <c r="N194" s="66">
        <f t="shared" si="15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>
      <c r="A195" s="52">
        <v>182</v>
      </c>
      <c r="B195" s="81"/>
      <c r="C195" s="81"/>
      <c r="D195" s="75"/>
      <c r="E195" s="76"/>
      <c r="F195" s="77"/>
      <c r="G195" s="78">
        <v>0</v>
      </c>
      <c r="H195" s="79">
        <v>0</v>
      </c>
      <c r="I195" s="80">
        <v>1</v>
      </c>
      <c r="J195" s="65">
        <f t="shared" si="12"/>
        <v>0</v>
      </c>
      <c r="K195" s="66">
        <f t="shared" si="13"/>
        <v>0</v>
      </c>
      <c r="L195" s="66">
        <f t="shared" si="14"/>
        <v>0</v>
      </c>
      <c r="M195" s="66">
        <f t="shared" si="16"/>
        <v>0</v>
      </c>
      <c r="N195" s="66">
        <f t="shared" si="15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>
      <c r="A196" s="52">
        <v>183</v>
      </c>
      <c r="B196" s="81"/>
      <c r="C196" s="81"/>
      <c r="D196" s="75"/>
      <c r="E196" s="76"/>
      <c r="F196" s="77"/>
      <c r="G196" s="78">
        <v>0</v>
      </c>
      <c r="H196" s="79">
        <v>0</v>
      </c>
      <c r="I196" s="80">
        <v>1</v>
      </c>
      <c r="J196" s="65">
        <f t="shared" si="12"/>
        <v>0</v>
      </c>
      <c r="K196" s="66">
        <f t="shared" si="13"/>
        <v>0</v>
      </c>
      <c r="L196" s="66">
        <f t="shared" si="14"/>
        <v>0</v>
      </c>
      <c r="M196" s="66">
        <f t="shared" si="16"/>
        <v>0</v>
      </c>
      <c r="N196" s="66">
        <f t="shared" si="15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>
      <c r="A197" s="52">
        <v>184</v>
      </c>
      <c r="B197" s="81"/>
      <c r="C197" s="81"/>
      <c r="D197" s="75"/>
      <c r="E197" s="76"/>
      <c r="F197" s="77"/>
      <c r="G197" s="78">
        <v>0</v>
      </c>
      <c r="H197" s="79">
        <v>0</v>
      </c>
      <c r="I197" s="80">
        <v>1</v>
      </c>
      <c r="J197" s="65">
        <f t="shared" si="12"/>
        <v>0</v>
      </c>
      <c r="K197" s="66">
        <f t="shared" si="13"/>
        <v>0</v>
      </c>
      <c r="L197" s="66">
        <f t="shared" si="14"/>
        <v>0</v>
      </c>
      <c r="M197" s="66">
        <f t="shared" si="16"/>
        <v>0</v>
      </c>
      <c r="N197" s="66">
        <f t="shared" si="15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>
      <c r="A198" s="52">
        <v>185</v>
      </c>
      <c r="B198" s="81"/>
      <c r="C198" s="81"/>
      <c r="D198" s="75"/>
      <c r="E198" s="76"/>
      <c r="F198" s="77"/>
      <c r="G198" s="78">
        <v>0</v>
      </c>
      <c r="H198" s="79">
        <v>0</v>
      </c>
      <c r="I198" s="80">
        <v>1</v>
      </c>
      <c r="J198" s="65">
        <f t="shared" si="12"/>
        <v>0</v>
      </c>
      <c r="K198" s="66">
        <f t="shared" si="13"/>
        <v>0</v>
      </c>
      <c r="L198" s="66">
        <f t="shared" si="14"/>
        <v>0</v>
      </c>
      <c r="M198" s="66">
        <f t="shared" si="16"/>
        <v>0</v>
      </c>
      <c r="N198" s="66">
        <f t="shared" si="15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>
      <c r="A199" s="52">
        <v>186</v>
      </c>
      <c r="B199" s="81"/>
      <c r="C199" s="81"/>
      <c r="D199" s="75"/>
      <c r="E199" s="76"/>
      <c r="F199" s="77"/>
      <c r="G199" s="78">
        <v>0</v>
      </c>
      <c r="H199" s="79">
        <v>0</v>
      </c>
      <c r="I199" s="80">
        <v>1</v>
      </c>
      <c r="J199" s="65">
        <f t="shared" si="12"/>
        <v>0</v>
      </c>
      <c r="K199" s="66">
        <f t="shared" si="13"/>
        <v>0</v>
      </c>
      <c r="L199" s="66">
        <f t="shared" si="14"/>
        <v>0</v>
      </c>
      <c r="M199" s="66">
        <f t="shared" si="16"/>
        <v>0</v>
      </c>
      <c r="N199" s="66">
        <f t="shared" si="15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>
      <c r="A200" s="52">
        <v>187</v>
      </c>
      <c r="B200" s="81"/>
      <c r="C200" s="81"/>
      <c r="D200" s="75"/>
      <c r="E200" s="76"/>
      <c r="F200" s="77"/>
      <c r="G200" s="78">
        <v>0</v>
      </c>
      <c r="H200" s="79">
        <v>0</v>
      </c>
      <c r="I200" s="80">
        <v>1</v>
      </c>
      <c r="J200" s="65">
        <f t="shared" si="12"/>
        <v>0</v>
      </c>
      <c r="K200" s="66">
        <f t="shared" si="13"/>
        <v>0</v>
      </c>
      <c r="L200" s="66">
        <f t="shared" si="14"/>
        <v>0</v>
      </c>
      <c r="M200" s="66">
        <f t="shared" si="16"/>
        <v>0</v>
      </c>
      <c r="N200" s="66">
        <f t="shared" si="15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>
      <c r="A201" s="52">
        <v>188</v>
      </c>
      <c r="B201" s="81"/>
      <c r="C201" s="81"/>
      <c r="D201" s="75"/>
      <c r="E201" s="76"/>
      <c r="F201" s="77"/>
      <c r="G201" s="78">
        <v>0</v>
      </c>
      <c r="H201" s="79">
        <v>0</v>
      </c>
      <c r="I201" s="80">
        <v>1</v>
      </c>
      <c r="J201" s="65">
        <f t="shared" si="12"/>
        <v>0</v>
      </c>
      <c r="K201" s="66">
        <f t="shared" si="13"/>
        <v>0</v>
      </c>
      <c r="L201" s="66">
        <f t="shared" si="14"/>
        <v>0</v>
      </c>
      <c r="M201" s="66">
        <f t="shared" si="16"/>
        <v>0</v>
      </c>
      <c r="N201" s="66">
        <f t="shared" si="15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>
      <c r="A202" s="52">
        <v>189</v>
      </c>
      <c r="B202" s="81"/>
      <c r="C202" s="81"/>
      <c r="D202" s="75"/>
      <c r="E202" s="76"/>
      <c r="F202" s="77"/>
      <c r="G202" s="78">
        <v>0</v>
      </c>
      <c r="H202" s="79">
        <v>0</v>
      </c>
      <c r="I202" s="80">
        <v>1</v>
      </c>
      <c r="J202" s="65">
        <f t="shared" si="12"/>
        <v>0</v>
      </c>
      <c r="K202" s="66">
        <f t="shared" si="13"/>
        <v>0</v>
      </c>
      <c r="L202" s="66">
        <f t="shared" si="14"/>
        <v>0</v>
      </c>
      <c r="M202" s="66">
        <f t="shared" si="16"/>
        <v>0</v>
      </c>
      <c r="N202" s="66">
        <f t="shared" si="15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>
      <c r="A203" s="52">
        <v>190</v>
      </c>
      <c r="B203" s="81"/>
      <c r="C203" s="81"/>
      <c r="D203" s="75"/>
      <c r="E203" s="76"/>
      <c r="F203" s="77"/>
      <c r="G203" s="78">
        <v>0</v>
      </c>
      <c r="H203" s="79">
        <v>0</v>
      </c>
      <c r="I203" s="80">
        <v>1</v>
      </c>
      <c r="J203" s="65">
        <f t="shared" si="12"/>
        <v>0</v>
      </c>
      <c r="K203" s="66">
        <f t="shared" si="13"/>
        <v>0</v>
      </c>
      <c r="L203" s="66">
        <f t="shared" si="14"/>
        <v>0</v>
      </c>
      <c r="M203" s="66">
        <f t="shared" si="16"/>
        <v>0</v>
      </c>
      <c r="N203" s="66">
        <f t="shared" si="15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>
      <c r="A204" s="52">
        <v>191</v>
      </c>
      <c r="B204" s="81"/>
      <c r="C204" s="81"/>
      <c r="D204" s="75"/>
      <c r="E204" s="76"/>
      <c r="F204" s="77"/>
      <c r="G204" s="78">
        <v>0</v>
      </c>
      <c r="H204" s="79">
        <v>0</v>
      </c>
      <c r="I204" s="80">
        <v>1</v>
      </c>
      <c r="J204" s="65">
        <f t="shared" si="12"/>
        <v>0</v>
      </c>
      <c r="K204" s="66">
        <f t="shared" si="13"/>
        <v>0</v>
      </c>
      <c r="L204" s="66">
        <f t="shared" si="14"/>
        <v>0</v>
      </c>
      <c r="M204" s="66">
        <f t="shared" si="16"/>
        <v>0</v>
      </c>
      <c r="N204" s="66">
        <f t="shared" si="15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>
      <c r="A205" s="52">
        <v>192</v>
      </c>
      <c r="B205" s="81"/>
      <c r="C205" s="81"/>
      <c r="D205" s="75"/>
      <c r="E205" s="76"/>
      <c r="F205" s="77"/>
      <c r="G205" s="78">
        <v>0</v>
      </c>
      <c r="H205" s="79">
        <v>0</v>
      </c>
      <c r="I205" s="80">
        <v>1</v>
      </c>
      <c r="J205" s="65">
        <f t="shared" si="12"/>
        <v>0</v>
      </c>
      <c r="K205" s="66">
        <f t="shared" si="13"/>
        <v>0</v>
      </c>
      <c r="L205" s="66">
        <f t="shared" si="14"/>
        <v>0</v>
      </c>
      <c r="M205" s="66">
        <f t="shared" si="16"/>
        <v>0</v>
      </c>
      <c r="N205" s="66">
        <f t="shared" si="15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>
      <c r="A206" s="52">
        <v>193</v>
      </c>
      <c r="B206" s="81"/>
      <c r="C206" s="81"/>
      <c r="D206" s="75"/>
      <c r="E206" s="76"/>
      <c r="F206" s="77"/>
      <c r="G206" s="78">
        <v>0</v>
      </c>
      <c r="H206" s="79">
        <v>0</v>
      </c>
      <c r="I206" s="80">
        <v>1</v>
      </c>
      <c r="J206" s="65">
        <f t="shared" si="12"/>
        <v>0</v>
      </c>
      <c r="K206" s="66">
        <f t="shared" si="13"/>
        <v>0</v>
      </c>
      <c r="L206" s="66">
        <f t="shared" si="14"/>
        <v>0</v>
      </c>
      <c r="M206" s="66">
        <f t="shared" si="16"/>
        <v>0</v>
      </c>
      <c r="N206" s="66">
        <f t="shared" si="15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>
      <c r="A207" s="52">
        <v>194</v>
      </c>
      <c r="B207" s="81"/>
      <c r="C207" s="81"/>
      <c r="D207" s="75"/>
      <c r="E207" s="76"/>
      <c r="F207" s="77"/>
      <c r="G207" s="78">
        <v>0</v>
      </c>
      <c r="H207" s="79">
        <v>0</v>
      </c>
      <c r="I207" s="80">
        <v>1</v>
      </c>
      <c r="J207" s="65">
        <f t="shared" ref="J207:J262" si="18">ROUND(IF(H207&gt;=2800,2800*$D$8,H207*$D$8),2)</f>
        <v>0</v>
      </c>
      <c r="K207" s="66">
        <f t="shared" ref="K207:K262" si="19">ROUND(IF(H207&gt;=2800,2800,H207)*(13.71%+(1-13.71%)*9%)*I207*$D$8,2)</f>
        <v>0</v>
      </c>
      <c r="L207" s="66">
        <f t="shared" ref="L207:L262" si="20">ROUND(IF(H207&gt;=2800,2800,H207)*($F$5%+9.76%+6.5%)*I207*$D$8,2)</f>
        <v>0</v>
      </c>
      <c r="M207" s="66">
        <f t="shared" si="16"/>
        <v>0</v>
      </c>
      <c r="N207" s="66">
        <f t="shared" ref="N207:N262" si="21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>
      <c r="A208" s="52">
        <v>195</v>
      </c>
      <c r="B208" s="81"/>
      <c r="C208" s="81"/>
      <c r="D208" s="75"/>
      <c r="E208" s="76"/>
      <c r="F208" s="77"/>
      <c r="G208" s="78">
        <v>0</v>
      </c>
      <c r="H208" s="79">
        <v>0</v>
      </c>
      <c r="I208" s="80">
        <v>1</v>
      </c>
      <c r="J208" s="65">
        <f t="shared" si="18"/>
        <v>0</v>
      </c>
      <c r="K208" s="66">
        <f t="shared" si="19"/>
        <v>0</v>
      </c>
      <c r="L208" s="66">
        <f t="shared" si="20"/>
        <v>0</v>
      </c>
      <c r="M208" s="66">
        <f t="shared" ref="M208:M262" si="22">ROUND(L208+J208*(1-(13.71%+(1-13.71%)*9%)*(1-I208)),2)</f>
        <v>0</v>
      </c>
      <c r="N208" s="66">
        <f t="shared" si="21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>
      <c r="A209" s="52">
        <v>196</v>
      </c>
      <c r="B209" s="81"/>
      <c r="C209" s="81"/>
      <c r="D209" s="75"/>
      <c r="E209" s="76"/>
      <c r="F209" s="77"/>
      <c r="G209" s="78">
        <v>0</v>
      </c>
      <c r="H209" s="79">
        <v>0</v>
      </c>
      <c r="I209" s="80">
        <v>1</v>
      </c>
      <c r="J209" s="65">
        <f t="shared" si="18"/>
        <v>0</v>
      </c>
      <c r="K209" s="66">
        <f t="shared" si="19"/>
        <v>0</v>
      </c>
      <c r="L209" s="66">
        <f t="shared" si="20"/>
        <v>0</v>
      </c>
      <c r="M209" s="66">
        <f t="shared" si="22"/>
        <v>0</v>
      </c>
      <c r="N209" s="66">
        <f t="shared" si="21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>
      <c r="A210" s="52">
        <v>197</v>
      </c>
      <c r="B210" s="81"/>
      <c r="C210" s="81"/>
      <c r="D210" s="75"/>
      <c r="E210" s="76"/>
      <c r="F210" s="77"/>
      <c r="G210" s="78">
        <v>0</v>
      </c>
      <c r="H210" s="79">
        <v>0</v>
      </c>
      <c r="I210" s="80">
        <v>1</v>
      </c>
      <c r="J210" s="65">
        <f t="shared" si="18"/>
        <v>0</v>
      </c>
      <c r="K210" s="66">
        <f t="shared" si="19"/>
        <v>0</v>
      </c>
      <c r="L210" s="66">
        <f t="shared" si="20"/>
        <v>0</v>
      </c>
      <c r="M210" s="66">
        <f t="shared" si="22"/>
        <v>0</v>
      </c>
      <c r="N210" s="66">
        <f t="shared" si="21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>
      <c r="A211" s="52">
        <v>198</v>
      </c>
      <c r="B211" s="81"/>
      <c r="C211" s="81"/>
      <c r="D211" s="75"/>
      <c r="E211" s="76"/>
      <c r="F211" s="77"/>
      <c r="G211" s="78">
        <v>0</v>
      </c>
      <c r="H211" s="79">
        <v>0</v>
      </c>
      <c r="I211" s="80">
        <v>1</v>
      </c>
      <c r="J211" s="65">
        <f t="shared" si="18"/>
        <v>0</v>
      </c>
      <c r="K211" s="66">
        <f t="shared" si="19"/>
        <v>0</v>
      </c>
      <c r="L211" s="66">
        <f t="shared" si="20"/>
        <v>0</v>
      </c>
      <c r="M211" s="66">
        <f t="shared" si="22"/>
        <v>0</v>
      </c>
      <c r="N211" s="66">
        <f t="shared" si="21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>
      <c r="A212" s="52">
        <v>199</v>
      </c>
      <c r="B212" s="81"/>
      <c r="C212" s="81"/>
      <c r="D212" s="75"/>
      <c r="E212" s="76"/>
      <c r="F212" s="77"/>
      <c r="G212" s="78">
        <v>0</v>
      </c>
      <c r="H212" s="79">
        <v>0</v>
      </c>
      <c r="I212" s="80">
        <v>1</v>
      </c>
      <c r="J212" s="65">
        <f t="shared" si="18"/>
        <v>0</v>
      </c>
      <c r="K212" s="66">
        <f t="shared" si="19"/>
        <v>0</v>
      </c>
      <c r="L212" s="66">
        <f t="shared" si="20"/>
        <v>0</v>
      </c>
      <c r="M212" s="66">
        <f t="shared" si="22"/>
        <v>0</v>
      </c>
      <c r="N212" s="66">
        <f t="shared" si="21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>
      <c r="A213" s="52">
        <v>200</v>
      </c>
      <c r="B213" s="81"/>
      <c r="C213" s="81"/>
      <c r="D213" s="75"/>
      <c r="E213" s="76"/>
      <c r="F213" s="77"/>
      <c r="G213" s="78">
        <v>0</v>
      </c>
      <c r="H213" s="79">
        <v>0</v>
      </c>
      <c r="I213" s="80">
        <v>1</v>
      </c>
      <c r="J213" s="65">
        <f t="shared" si="18"/>
        <v>0</v>
      </c>
      <c r="K213" s="66">
        <f t="shared" si="19"/>
        <v>0</v>
      </c>
      <c r="L213" s="66">
        <f t="shared" si="20"/>
        <v>0</v>
      </c>
      <c r="M213" s="66">
        <f t="shared" si="22"/>
        <v>0</v>
      </c>
      <c r="N213" s="66">
        <f t="shared" si="21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>
      <c r="A214" s="52">
        <v>201</v>
      </c>
      <c r="B214" s="81"/>
      <c r="C214" s="81"/>
      <c r="D214" s="75"/>
      <c r="E214" s="76"/>
      <c r="F214" s="77"/>
      <c r="G214" s="78">
        <v>0</v>
      </c>
      <c r="H214" s="79">
        <v>0</v>
      </c>
      <c r="I214" s="80">
        <v>1</v>
      </c>
      <c r="J214" s="65">
        <f t="shared" si="18"/>
        <v>0</v>
      </c>
      <c r="K214" s="66">
        <f t="shared" si="19"/>
        <v>0</v>
      </c>
      <c r="L214" s="66">
        <f t="shared" si="20"/>
        <v>0</v>
      </c>
      <c r="M214" s="66">
        <f t="shared" si="22"/>
        <v>0</v>
      </c>
      <c r="N214" s="66">
        <f t="shared" si="21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>
      <c r="A215" s="52">
        <v>202</v>
      </c>
      <c r="B215" s="81"/>
      <c r="C215" s="81"/>
      <c r="D215" s="75"/>
      <c r="E215" s="76"/>
      <c r="F215" s="77"/>
      <c r="G215" s="78">
        <v>0</v>
      </c>
      <c r="H215" s="79">
        <v>0</v>
      </c>
      <c r="I215" s="80">
        <v>1</v>
      </c>
      <c r="J215" s="65">
        <f t="shared" si="18"/>
        <v>0</v>
      </c>
      <c r="K215" s="66">
        <f t="shared" si="19"/>
        <v>0</v>
      </c>
      <c r="L215" s="66">
        <f t="shared" si="20"/>
        <v>0</v>
      </c>
      <c r="M215" s="66">
        <f t="shared" si="22"/>
        <v>0</v>
      </c>
      <c r="N215" s="66">
        <f t="shared" si="21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>
      <c r="A216" s="52">
        <v>203</v>
      </c>
      <c r="B216" s="81"/>
      <c r="C216" s="81"/>
      <c r="D216" s="75"/>
      <c r="E216" s="76"/>
      <c r="F216" s="77"/>
      <c r="G216" s="78">
        <v>0</v>
      </c>
      <c r="H216" s="79">
        <v>0</v>
      </c>
      <c r="I216" s="80">
        <v>1</v>
      </c>
      <c r="J216" s="65">
        <f t="shared" si="18"/>
        <v>0</v>
      </c>
      <c r="K216" s="66">
        <f t="shared" si="19"/>
        <v>0</v>
      </c>
      <c r="L216" s="66">
        <f t="shared" si="20"/>
        <v>0</v>
      </c>
      <c r="M216" s="66">
        <f t="shared" si="22"/>
        <v>0</v>
      </c>
      <c r="N216" s="66">
        <f t="shared" si="21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>
      <c r="A217" s="52">
        <v>204</v>
      </c>
      <c r="B217" s="81"/>
      <c r="C217" s="81"/>
      <c r="D217" s="75"/>
      <c r="E217" s="76"/>
      <c r="F217" s="77"/>
      <c r="G217" s="78">
        <v>0</v>
      </c>
      <c r="H217" s="79">
        <v>0</v>
      </c>
      <c r="I217" s="80">
        <v>1</v>
      </c>
      <c r="J217" s="65">
        <f t="shared" si="18"/>
        <v>0</v>
      </c>
      <c r="K217" s="66">
        <f t="shared" si="19"/>
        <v>0</v>
      </c>
      <c r="L217" s="66">
        <f t="shared" si="20"/>
        <v>0</v>
      </c>
      <c r="M217" s="66">
        <f t="shared" si="22"/>
        <v>0</v>
      </c>
      <c r="N217" s="66">
        <f t="shared" si="21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>
      <c r="A218" s="52">
        <v>205</v>
      </c>
      <c r="B218" s="81"/>
      <c r="C218" s="81"/>
      <c r="D218" s="75"/>
      <c r="E218" s="76"/>
      <c r="F218" s="77"/>
      <c r="G218" s="78">
        <v>0</v>
      </c>
      <c r="H218" s="79">
        <v>0</v>
      </c>
      <c r="I218" s="80">
        <v>1</v>
      </c>
      <c r="J218" s="65">
        <f t="shared" si="18"/>
        <v>0</v>
      </c>
      <c r="K218" s="66">
        <f t="shared" si="19"/>
        <v>0</v>
      </c>
      <c r="L218" s="66">
        <f t="shared" si="20"/>
        <v>0</v>
      </c>
      <c r="M218" s="66">
        <f t="shared" si="22"/>
        <v>0</v>
      </c>
      <c r="N218" s="66">
        <f t="shared" si="21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>
      <c r="A219" s="52">
        <v>206</v>
      </c>
      <c r="B219" s="81"/>
      <c r="C219" s="81"/>
      <c r="D219" s="75"/>
      <c r="E219" s="76"/>
      <c r="F219" s="77"/>
      <c r="G219" s="78">
        <v>0</v>
      </c>
      <c r="H219" s="79">
        <v>0</v>
      </c>
      <c r="I219" s="80">
        <v>1</v>
      </c>
      <c r="J219" s="65">
        <f t="shared" si="18"/>
        <v>0</v>
      </c>
      <c r="K219" s="66">
        <f t="shared" si="19"/>
        <v>0</v>
      </c>
      <c r="L219" s="66">
        <f t="shared" si="20"/>
        <v>0</v>
      </c>
      <c r="M219" s="66">
        <f t="shared" si="22"/>
        <v>0</v>
      </c>
      <c r="N219" s="66">
        <f t="shared" si="21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>
      <c r="A220" s="52">
        <v>207</v>
      </c>
      <c r="B220" s="81"/>
      <c r="C220" s="81"/>
      <c r="D220" s="75"/>
      <c r="E220" s="76"/>
      <c r="F220" s="77"/>
      <c r="G220" s="78">
        <v>0</v>
      </c>
      <c r="H220" s="79">
        <v>0</v>
      </c>
      <c r="I220" s="80">
        <v>1</v>
      </c>
      <c r="J220" s="65">
        <f t="shared" si="18"/>
        <v>0</v>
      </c>
      <c r="K220" s="66">
        <f t="shared" si="19"/>
        <v>0</v>
      </c>
      <c r="L220" s="66">
        <f t="shared" si="20"/>
        <v>0</v>
      </c>
      <c r="M220" s="66">
        <f t="shared" si="22"/>
        <v>0</v>
      </c>
      <c r="N220" s="66">
        <f t="shared" si="21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>
      <c r="A221" s="52">
        <v>208</v>
      </c>
      <c r="B221" s="81"/>
      <c r="C221" s="81"/>
      <c r="D221" s="75"/>
      <c r="E221" s="76"/>
      <c r="F221" s="77"/>
      <c r="G221" s="78">
        <v>0</v>
      </c>
      <c r="H221" s="79">
        <v>0</v>
      </c>
      <c r="I221" s="80">
        <v>1</v>
      </c>
      <c r="J221" s="65">
        <f t="shared" si="18"/>
        <v>0</v>
      </c>
      <c r="K221" s="66">
        <f t="shared" si="19"/>
        <v>0</v>
      </c>
      <c r="L221" s="66">
        <f t="shared" si="20"/>
        <v>0</v>
      </c>
      <c r="M221" s="66">
        <f t="shared" si="22"/>
        <v>0</v>
      </c>
      <c r="N221" s="66">
        <f t="shared" si="21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>
      <c r="A222" s="52">
        <v>209</v>
      </c>
      <c r="B222" s="81"/>
      <c r="C222" s="81"/>
      <c r="D222" s="75"/>
      <c r="E222" s="76"/>
      <c r="F222" s="77"/>
      <c r="G222" s="78">
        <v>0</v>
      </c>
      <c r="H222" s="79">
        <v>0</v>
      </c>
      <c r="I222" s="80">
        <v>1</v>
      </c>
      <c r="J222" s="65">
        <f t="shared" si="18"/>
        <v>0</v>
      </c>
      <c r="K222" s="66">
        <f t="shared" si="19"/>
        <v>0</v>
      </c>
      <c r="L222" s="66">
        <f t="shared" si="20"/>
        <v>0</v>
      </c>
      <c r="M222" s="66">
        <f t="shared" si="22"/>
        <v>0</v>
      </c>
      <c r="N222" s="66">
        <f t="shared" si="21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>
      <c r="A223" s="52">
        <v>210</v>
      </c>
      <c r="B223" s="81"/>
      <c r="C223" s="81"/>
      <c r="D223" s="75"/>
      <c r="E223" s="76"/>
      <c r="F223" s="77"/>
      <c r="G223" s="78">
        <v>0</v>
      </c>
      <c r="H223" s="79">
        <v>0</v>
      </c>
      <c r="I223" s="80">
        <v>1</v>
      </c>
      <c r="J223" s="65">
        <f t="shared" si="18"/>
        <v>0</v>
      </c>
      <c r="K223" s="66">
        <f t="shared" si="19"/>
        <v>0</v>
      </c>
      <c r="L223" s="66">
        <f t="shared" si="20"/>
        <v>0</v>
      </c>
      <c r="M223" s="66">
        <f t="shared" si="22"/>
        <v>0</v>
      </c>
      <c r="N223" s="66">
        <f t="shared" si="21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>
      <c r="A224" s="52">
        <v>211</v>
      </c>
      <c r="B224" s="81"/>
      <c r="C224" s="81"/>
      <c r="D224" s="75"/>
      <c r="E224" s="76"/>
      <c r="F224" s="77"/>
      <c r="G224" s="78">
        <v>0</v>
      </c>
      <c r="H224" s="79">
        <v>0</v>
      </c>
      <c r="I224" s="80">
        <v>1</v>
      </c>
      <c r="J224" s="65">
        <f t="shared" si="18"/>
        <v>0</v>
      </c>
      <c r="K224" s="66">
        <f t="shared" si="19"/>
        <v>0</v>
      </c>
      <c r="L224" s="66">
        <f t="shared" si="20"/>
        <v>0</v>
      </c>
      <c r="M224" s="66">
        <f t="shared" si="22"/>
        <v>0</v>
      </c>
      <c r="N224" s="66">
        <f t="shared" si="21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>
      <c r="A225" s="52">
        <v>212</v>
      </c>
      <c r="B225" s="81"/>
      <c r="C225" s="81"/>
      <c r="D225" s="75"/>
      <c r="E225" s="76"/>
      <c r="F225" s="77"/>
      <c r="G225" s="78">
        <v>0</v>
      </c>
      <c r="H225" s="79">
        <v>0</v>
      </c>
      <c r="I225" s="80">
        <v>1</v>
      </c>
      <c r="J225" s="65">
        <f t="shared" si="18"/>
        <v>0</v>
      </c>
      <c r="K225" s="66">
        <f t="shared" si="19"/>
        <v>0</v>
      </c>
      <c r="L225" s="66">
        <f t="shared" si="20"/>
        <v>0</v>
      </c>
      <c r="M225" s="66">
        <f t="shared" si="22"/>
        <v>0</v>
      </c>
      <c r="N225" s="66">
        <f t="shared" si="21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>
      <c r="A226" s="52">
        <v>213</v>
      </c>
      <c r="B226" s="81"/>
      <c r="C226" s="81"/>
      <c r="D226" s="75"/>
      <c r="E226" s="76"/>
      <c r="F226" s="77"/>
      <c r="G226" s="78">
        <v>0</v>
      </c>
      <c r="H226" s="79">
        <v>0</v>
      </c>
      <c r="I226" s="80">
        <v>1</v>
      </c>
      <c r="J226" s="65">
        <f t="shared" si="18"/>
        <v>0</v>
      </c>
      <c r="K226" s="66">
        <f t="shared" si="19"/>
        <v>0</v>
      </c>
      <c r="L226" s="66">
        <f t="shared" si="20"/>
        <v>0</v>
      </c>
      <c r="M226" s="66">
        <f t="shared" si="22"/>
        <v>0</v>
      </c>
      <c r="N226" s="66">
        <f t="shared" si="21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>
      <c r="A227" s="52">
        <v>214</v>
      </c>
      <c r="B227" s="81"/>
      <c r="C227" s="81"/>
      <c r="D227" s="75"/>
      <c r="E227" s="76"/>
      <c r="F227" s="77"/>
      <c r="G227" s="78">
        <v>0</v>
      </c>
      <c r="H227" s="79">
        <v>0</v>
      </c>
      <c r="I227" s="80">
        <v>1</v>
      </c>
      <c r="J227" s="65">
        <f t="shared" si="18"/>
        <v>0</v>
      </c>
      <c r="K227" s="66">
        <f t="shared" si="19"/>
        <v>0</v>
      </c>
      <c r="L227" s="66">
        <f t="shared" si="20"/>
        <v>0</v>
      </c>
      <c r="M227" s="66">
        <f t="shared" si="22"/>
        <v>0</v>
      </c>
      <c r="N227" s="66">
        <f t="shared" si="21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>
      <c r="A228" s="52">
        <v>215</v>
      </c>
      <c r="B228" s="81"/>
      <c r="C228" s="81"/>
      <c r="D228" s="75"/>
      <c r="E228" s="76"/>
      <c r="F228" s="77"/>
      <c r="G228" s="78">
        <v>0</v>
      </c>
      <c r="H228" s="79">
        <v>0</v>
      </c>
      <c r="I228" s="80">
        <v>1</v>
      </c>
      <c r="J228" s="65">
        <f t="shared" si="18"/>
        <v>0</v>
      </c>
      <c r="K228" s="66">
        <f t="shared" si="19"/>
        <v>0</v>
      </c>
      <c r="L228" s="66">
        <f t="shared" si="20"/>
        <v>0</v>
      </c>
      <c r="M228" s="66">
        <f t="shared" si="22"/>
        <v>0</v>
      </c>
      <c r="N228" s="66">
        <f t="shared" si="21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>
      <c r="A229" s="52">
        <v>216</v>
      </c>
      <c r="B229" s="81"/>
      <c r="C229" s="81"/>
      <c r="D229" s="75"/>
      <c r="E229" s="76"/>
      <c r="F229" s="77"/>
      <c r="G229" s="78">
        <v>0</v>
      </c>
      <c r="H229" s="79">
        <v>0</v>
      </c>
      <c r="I229" s="80">
        <v>1</v>
      </c>
      <c r="J229" s="65">
        <f t="shared" si="18"/>
        <v>0</v>
      </c>
      <c r="K229" s="66">
        <f t="shared" si="19"/>
        <v>0</v>
      </c>
      <c r="L229" s="66">
        <f t="shared" si="20"/>
        <v>0</v>
      </c>
      <c r="M229" s="66">
        <f t="shared" si="22"/>
        <v>0</v>
      </c>
      <c r="N229" s="66">
        <f t="shared" si="21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>
      <c r="A230" s="52">
        <v>217</v>
      </c>
      <c r="B230" s="81"/>
      <c r="C230" s="81"/>
      <c r="D230" s="75"/>
      <c r="E230" s="76"/>
      <c r="F230" s="77"/>
      <c r="G230" s="78">
        <v>0</v>
      </c>
      <c r="H230" s="79">
        <v>0</v>
      </c>
      <c r="I230" s="80">
        <v>1</v>
      </c>
      <c r="J230" s="65">
        <f t="shared" si="18"/>
        <v>0</v>
      </c>
      <c r="K230" s="66">
        <f t="shared" si="19"/>
        <v>0</v>
      </c>
      <c r="L230" s="66">
        <f t="shared" si="20"/>
        <v>0</v>
      </c>
      <c r="M230" s="66">
        <f t="shared" si="22"/>
        <v>0</v>
      </c>
      <c r="N230" s="66">
        <f t="shared" si="21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>
      <c r="A231" s="52">
        <v>218</v>
      </c>
      <c r="B231" s="81"/>
      <c r="C231" s="81"/>
      <c r="D231" s="75"/>
      <c r="E231" s="76"/>
      <c r="F231" s="77"/>
      <c r="G231" s="78">
        <v>0</v>
      </c>
      <c r="H231" s="79">
        <v>0</v>
      </c>
      <c r="I231" s="80">
        <v>1</v>
      </c>
      <c r="J231" s="65">
        <f t="shared" si="18"/>
        <v>0</v>
      </c>
      <c r="K231" s="66">
        <f t="shared" si="19"/>
        <v>0</v>
      </c>
      <c r="L231" s="66">
        <f t="shared" si="20"/>
        <v>0</v>
      </c>
      <c r="M231" s="66">
        <f t="shared" si="22"/>
        <v>0</v>
      </c>
      <c r="N231" s="66">
        <f t="shared" si="21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>
      <c r="A232" s="52">
        <v>219</v>
      </c>
      <c r="B232" s="81"/>
      <c r="C232" s="81"/>
      <c r="D232" s="75"/>
      <c r="E232" s="76"/>
      <c r="F232" s="77"/>
      <c r="G232" s="78">
        <v>0</v>
      </c>
      <c r="H232" s="79">
        <v>0</v>
      </c>
      <c r="I232" s="80">
        <v>1</v>
      </c>
      <c r="J232" s="65">
        <f t="shared" si="18"/>
        <v>0</v>
      </c>
      <c r="K232" s="66">
        <f t="shared" si="19"/>
        <v>0</v>
      </c>
      <c r="L232" s="66">
        <f t="shared" si="20"/>
        <v>0</v>
      </c>
      <c r="M232" s="66">
        <f t="shared" si="22"/>
        <v>0</v>
      </c>
      <c r="N232" s="66">
        <f t="shared" si="21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>
      <c r="A233" s="52">
        <v>220</v>
      </c>
      <c r="B233" s="81"/>
      <c r="C233" s="81"/>
      <c r="D233" s="75"/>
      <c r="E233" s="76"/>
      <c r="F233" s="77"/>
      <c r="G233" s="78">
        <v>0</v>
      </c>
      <c r="H233" s="79">
        <v>0</v>
      </c>
      <c r="I233" s="80">
        <v>1</v>
      </c>
      <c r="J233" s="65">
        <f t="shared" si="18"/>
        <v>0</v>
      </c>
      <c r="K233" s="66">
        <f t="shared" si="19"/>
        <v>0</v>
      </c>
      <c r="L233" s="66">
        <f t="shared" si="20"/>
        <v>0</v>
      </c>
      <c r="M233" s="66">
        <f t="shared" si="22"/>
        <v>0</v>
      </c>
      <c r="N233" s="66">
        <f t="shared" si="21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>
      <c r="A234" s="52">
        <v>221</v>
      </c>
      <c r="B234" s="81"/>
      <c r="C234" s="81"/>
      <c r="D234" s="75"/>
      <c r="E234" s="76"/>
      <c r="F234" s="77"/>
      <c r="G234" s="78">
        <v>0</v>
      </c>
      <c r="H234" s="79">
        <v>0</v>
      </c>
      <c r="I234" s="80">
        <v>1</v>
      </c>
      <c r="J234" s="65">
        <f t="shared" si="18"/>
        <v>0</v>
      </c>
      <c r="K234" s="66">
        <f t="shared" si="19"/>
        <v>0</v>
      </c>
      <c r="L234" s="66">
        <f t="shared" si="20"/>
        <v>0</v>
      </c>
      <c r="M234" s="66">
        <f t="shared" si="22"/>
        <v>0</v>
      </c>
      <c r="N234" s="66">
        <f t="shared" si="21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>
      <c r="A235" s="52">
        <v>222</v>
      </c>
      <c r="B235" s="81"/>
      <c r="C235" s="81"/>
      <c r="D235" s="75"/>
      <c r="E235" s="76"/>
      <c r="F235" s="77"/>
      <c r="G235" s="78">
        <v>0</v>
      </c>
      <c r="H235" s="79">
        <v>0</v>
      </c>
      <c r="I235" s="80">
        <v>1</v>
      </c>
      <c r="J235" s="65">
        <f t="shared" si="18"/>
        <v>0</v>
      </c>
      <c r="K235" s="66">
        <f t="shared" si="19"/>
        <v>0</v>
      </c>
      <c r="L235" s="66">
        <f t="shared" si="20"/>
        <v>0</v>
      </c>
      <c r="M235" s="66">
        <f t="shared" si="22"/>
        <v>0</v>
      </c>
      <c r="N235" s="66">
        <f t="shared" si="21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>
      <c r="A236" s="52">
        <v>223</v>
      </c>
      <c r="B236" s="81"/>
      <c r="C236" s="81"/>
      <c r="D236" s="75"/>
      <c r="E236" s="76"/>
      <c r="F236" s="77"/>
      <c r="G236" s="78">
        <v>0</v>
      </c>
      <c r="H236" s="79">
        <v>0</v>
      </c>
      <c r="I236" s="80">
        <v>1</v>
      </c>
      <c r="J236" s="65">
        <f t="shared" si="18"/>
        <v>0</v>
      </c>
      <c r="K236" s="66">
        <f t="shared" si="19"/>
        <v>0</v>
      </c>
      <c r="L236" s="66">
        <f t="shared" si="20"/>
        <v>0</v>
      </c>
      <c r="M236" s="66">
        <f t="shared" si="22"/>
        <v>0</v>
      </c>
      <c r="N236" s="66">
        <f t="shared" si="21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>
      <c r="A237" s="52">
        <v>224</v>
      </c>
      <c r="B237" s="81"/>
      <c r="C237" s="81"/>
      <c r="D237" s="75"/>
      <c r="E237" s="76"/>
      <c r="F237" s="77"/>
      <c r="G237" s="78">
        <v>0</v>
      </c>
      <c r="H237" s="79">
        <v>0</v>
      </c>
      <c r="I237" s="80">
        <v>1</v>
      </c>
      <c r="J237" s="65">
        <f t="shared" si="18"/>
        <v>0</v>
      </c>
      <c r="K237" s="66">
        <f t="shared" si="19"/>
        <v>0</v>
      </c>
      <c r="L237" s="66">
        <f t="shared" si="20"/>
        <v>0</v>
      </c>
      <c r="M237" s="66">
        <f t="shared" si="22"/>
        <v>0</v>
      </c>
      <c r="N237" s="66">
        <f t="shared" si="21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>
      <c r="A238" s="52">
        <v>225</v>
      </c>
      <c r="B238" s="81"/>
      <c r="C238" s="81"/>
      <c r="D238" s="75"/>
      <c r="E238" s="76"/>
      <c r="F238" s="77"/>
      <c r="G238" s="78">
        <v>0</v>
      </c>
      <c r="H238" s="79">
        <v>0</v>
      </c>
      <c r="I238" s="80">
        <v>1</v>
      </c>
      <c r="J238" s="65">
        <f t="shared" si="18"/>
        <v>0</v>
      </c>
      <c r="K238" s="66">
        <f t="shared" si="19"/>
        <v>0</v>
      </c>
      <c r="L238" s="66">
        <f t="shared" si="20"/>
        <v>0</v>
      </c>
      <c r="M238" s="66">
        <f t="shared" si="22"/>
        <v>0</v>
      </c>
      <c r="N238" s="66">
        <f t="shared" si="21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>
      <c r="A239" s="52">
        <v>226</v>
      </c>
      <c r="B239" s="81"/>
      <c r="C239" s="81"/>
      <c r="D239" s="75"/>
      <c r="E239" s="76"/>
      <c r="F239" s="77"/>
      <c r="G239" s="78">
        <v>0</v>
      </c>
      <c r="H239" s="79">
        <v>0</v>
      </c>
      <c r="I239" s="80">
        <v>1</v>
      </c>
      <c r="J239" s="65">
        <f t="shared" si="18"/>
        <v>0</v>
      </c>
      <c r="K239" s="66">
        <f t="shared" si="19"/>
        <v>0</v>
      </c>
      <c r="L239" s="66">
        <f t="shared" si="20"/>
        <v>0</v>
      </c>
      <c r="M239" s="66">
        <f t="shared" si="22"/>
        <v>0</v>
      </c>
      <c r="N239" s="66">
        <f t="shared" si="21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>
      <c r="A240" s="52">
        <v>227</v>
      </c>
      <c r="B240" s="81"/>
      <c r="C240" s="81"/>
      <c r="D240" s="75"/>
      <c r="E240" s="76"/>
      <c r="F240" s="77"/>
      <c r="G240" s="78">
        <v>0</v>
      </c>
      <c r="H240" s="79">
        <v>0</v>
      </c>
      <c r="I240" s="80">
        <v>1</v>
      </c>
      <c r="J240" s="65">
        <f t="shared" si="18"/>
        <v>0</v>
      </c>
      <c r="K240" s="66">
        <f t="shared" si="19"/>
        <v>0</v>
      </c>
      <c r="L240" s="66">
        <f t="shared" si="20"/>
        <v>0</v>
      </c>
      <c r="M240" s="66">
        <f t="shared" si="22"/>
        <v>0</v>
      </c>
      <c r="N240" s="66">
        <f t="shared" si="21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>
      <c r="A241" s="52">
        <v>228</v>
      </c>
      <c r="B241" s="81"/>
      <c r="C241" s="81"/>
      <c r="D241" s="75"/>
      <c r="E241" s="76"/>
      <c r="F241" s="77"/>
      <c r="G241" s="78">
        <v>0</v>
      </c>
      <c r="H241" s="79">
        <v>0</v>
      </c>
      <c r="I241" s="80">
        <v>1</v>
      </c>
      <c r="J241" s="65">
        <f t="shared" si="18"/>
        <v>0</v>
      </c>
      <c r="K241" s="66">
        <f t="shared" si="19"/>
        <v>0</v>
      </c>
      <c r="L241" s="66">
        <f t="shared" si="20"/>
        <v>0</v>
      </c>
      <c r="M241" s="66">
        <f t="shared" si="22"/>
        <v>0</v>
      </c>
      <c r="N241" s="66">
        <f t="shared" si="21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>
      <c r="A242" s="52">
        <v>229</v>
      </c>
      <c r="B242" s="81"/>
      <c r="C242" s="81"/>
      <c r="D242" s="75"/>
      <c r="E242" s="76"/>
      <c r="F242" s="77"/>
      <c r="G242" s="78">
        <v>0</v>
      </c>
      <c r="H242" s="79">
        <v>0</v>
      </c>
      <c r="I242" s="80">
        <v>1</v>
      </c>
      <c r="J242" s="65">
        <f t="shared" si="18"/>
        <v>0</v>
      </c>
      <c r="K242" s="66">
        <f t="shared" si="19"/>
        <v>0</v>
      </c>
      <c r="L242" s="66">
        <f t="shared" si="20"/>
        <v>0</v>
      </c>
      <c r="M242" s="66">
        <f t="shared" si="22"/>
        <v>0</v>
      </c>
      <c r="N242" s="66">
        <f t="shared" si="21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>
      <c r="A243" s="52">
        <v>230</v>
      </c>
      <c r="B243" s="81"/>
      <c r="C243" s="81"/>
      <c r="D243" s="75"/>
      <c r="E243" s="76"/>
      <c r="F243" s="77"/>
      <c r="G243" s="78">
        <v>0</v>
      </c>
      <c r="H243" s="79">
        <v>0</v>
      </c>
      <c r="I243" s="80">
        <v>1</v>
      </c>
      <c r="J243" s="65">
        <f t="shared" si="18"/>
        <v>0</v>
      </c>
      <c r="K243" s="66">
        <f t="shared" si="19"/>
        <v>0</v>
      </c>
      <c r="L243" s="66">
        <f t="shared" si="20"/>
        <v>0</v>
      </c>
      <c r="M243" s="66">
        <f t="shared" si="22"/>
        <v>0</v>
      </c>
      <c r="N243" s="66">
        <f t="shared" si="21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>
      <c r="A244" s="52">
        <v>231</v>
      </c>
      <c r="B244" s="81"/>
      <c r="C244" s="81"/>
      <c r="D244" s="75"/>
      <c r="E244" s="76"/>
      <c r="F244" s="77"/>
      <c r="G244" s="78">
        <v>0</v>
      </c>
      <c r="H244" s="79">
        <v>0</v>
      </c>
      <c r="I244" s="80">
        <v>1</v>
      </c>
      <c r="J244" s="65">
        <f t="shared" si="18"/>
        <v>0</v>
      </c>
      <c r="K244" s="66">
        <f t="shared" si="19"/>
        <v>0</v>
      </c>
      <c r="L244" s="66">
        <f t="shared" si="20"/>
        <v>0</v>
      </c>
      <c r="M244" s="66">
        <f t="shared" si="22"/>
        <v>0</v>
      </c>
      <c r="N244" s="66">
        <f t="shared" si="21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>
      <c r="A245" s="52">
        <v>232</v>
      </c>
      <c r="B245" s="81"/>
      <c r="C245" s="81"/>
      <c r="D245" s="75"/>
      <c r="E245" s="76"/>
      <c r="F245" s="77"/>
      <c r="G245" s="78">
        <v>0</v>
      </c>
      <c r="H245" s="79">
        <v>0</v>
      </c>
      <c r="I245" s="80">
        <v>1</v>
      </c>
      <c r="J245" s="65">
        <f t="shared" si="18"/>
        <v>0</v>
      </c>
      <c r="K245" s="66">
        <f t="shared" si="19"/>
        <v>0</v>
      </c>
      <c r="L245" s="66">
        <f t="shared" si="20"/>
        <v>0</v>
      </c>
      <c r="M245" s="66">
        <f t="shared" si="22"/>
        <v>0</v>
      </c>
      <c r="N245" s="66">
        <f t="shared" si="21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>
      <c r="A246" s="52">
        <v>233</v>
      </c>
      <c r="B246" s="81"/>
      <c r="C246" s="81"/>
      <c r="D246" s="75"/>
      <c r="E246" s="76"/>
      <c r="F246" s="77"/>
      <c r="G246" s="78">
        <v>0</v>
      </c>
      <c r="H246" s="79">
        <v>0</v>
      </c>
      <c r="I246" s="80">
        <v>1</v>
      </c>
      <c r="J246" s="65">
        <f t="shared" si="18"/>
        <v>0</v>
      </c>
      <c r="K246" s="66">
        <f t="shared" si="19"/>
        <v>0</v>
      </c>
      <c r="L246" s="66">
        <f t="shared" si="20"/>
        <v>0</v>
      </c>
      <c r="M246" s="66">
        <f t="shared" si="22"/>
        <v>0</v>
      </c>
      <c r="N246" s="66">
        <f t="shared" si="21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>
      <c r="A247" s="52">
        <v>234</v>
      </c>
      <c r="B247" s="81"/>
      <c r="C247" s="81"/>
      <c r="D247" s="75"/>
      <c r="E247" s="76"/>
      <c r="F247" s="77"/>
      <c r="G247" s="78">
        <v>0</v>
      </c>
      <c r="H247" s="79">
        <v>0</v>
      </c>
      <c r="I247" s="80">
        <v>1</v>
      </c>
      <c r="J247" s="65">
        <f t="shared" si="18"/>
        <v>0</v>
      </c>
      <c r="K247" s="66">
        <f t="shared" si="19"/>
        <v>0</v>
      </c>
      <c r="L247" s="66">
        <f t="shared" si="20"/>
        <v>0</v>
      </c>
      <c r="M247" s="66">
        <f t="shared" si="22"/>
        <v>0</v>
      </c>
      <c r="N247" s="66">
        <f t="shared" si="21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>
      <c r="A248" s="52">
        <v>235</v>
      </c>
      <c r="B248" s="81"/>
      <c r="C248" s="81"/>
      <c r="D248" s="75"/>
      <c r="E248" s="76"/>
      <c r="F248" s="77"/>
      <c r="G248" s="78">
        <v>0</v>
      </c>
      <c r="H248" s="79">
        <v>0</v>
      </c>
      <c r="I248" s="80">
        <v>1</v>
      </c>
      <c r="J248" s="65">
        <f t="shared" si="18"/>
        <v>0</v>
      </c>
      <c r="K248" s="66">
        <f t="shared" si="19"/>
        <v>0</v>
      </c>
      <c r="L248" s="66">
        <f t="shared" si="20"/>
        <v>0</v>
      </c>
      <c r="M248" s="66">
        <f t="shared" si="22"/>
        <v>0</v>
      </c>
      <c r="N248" s="66">
        <f t="shared" si="21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>
      <c r="A249" s="52">
        <v>236</v>
      </c>
      <c r="B249" s="81"/>
      <c r="C249" s="81"/>
      <c r="D249" s="75"/>
      <c r="E249" s="76"/>
      <c r="F249" s="77"/>
      <c r="G249" s="78">
        <v>0</v>
      </c>
      <c r="H249" s="79">
        <v>0</v>
      </c>
      <c r="I249" s="80">
        <v>1</v>
      </c>
      <c r="J249" s="65">
        <f t="shared" si="18"/>
        <v>0</v>
      </c>
      <c r="K249" s="66">
        <f t="shared" si="19"/>
        <v>0</v>
      </c>
      <c r="L249" s="66">
        <f t="shared" si="20"/>
        <v>0</v>
      </c>
      <c r="M249" s="66">
        <f t="shared" si="22"/>
        <v>0</v>
      </c>
      <c r="N249" s="66">
        <f t="shared" si="21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>
      <c r="A250" s="52">
        <v>237</v>
      </c>
      <c r="B250" s="81"/>
      <c r="C250" s="81"/>
      <c r="D250" s="75"/>
      <c r="E250" s="76"/>
      <c r="F250" s="77"/>
      <c r="G250" s="78">
        <v>0</v>
      </c>
      <c r="H250" s="79">
        <v>0</v>
      </c>
      <c r="I250" s="80">
        <v>1</v>
      </c>
      <c r="J250" s="65">
        <f t="shared" si="18"/>
        <v>0</v>
      </c>
      <c r="K250" s="66">
        <f t="shared" si="19"/>
        <v>0</v>
      </c>
      <c r="L250" s="66">
        <f t="shared" si="20"/>
        <v>0</v>
      </c>
      <c r="M250" s="66">
        <f t="shared" si="22"/>
        <v>0</v>
      </c>
      <c r="N250" s="66">
        <f t="shared" si="21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>
      <c r="A251" s="52">
        <v>238</v>
      </c>
      <c r="B251" s="81"/>
      <c r="C251" s="81"/>
      <c r="D251" s="75"/>
      <c r="E251" s="76"/>
      <c r="F251" s="77"/>
      <c r="G251" s="78">
        <v>0</v>
      </c>
      <c r="H251" s="79">
        <v>0</v>
      </c>
      <c r="I251" s="80">
        <v>1</v>
      </c>
      <c r="J251" s="65">
        <f t="shared" si="18"/>
        <v>0</v>
      </c>
      <c r="K251" s="66">
        <f t="shared" si="19"/>
        <v>0</v>
      </c>
      <c r="L251" s="66">
        <f t="shared" si="20"/>
        <v>0</v>
      </c>
      <c r="M251" s="66">
        <f t="shared" si="22"/>
        <v>0</v>
      </c>
      <c r="N251" s="66">
        <f t="shared" si="21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>
      <c r="A252" s="52">
        <v>239</v>
      </c>
      <c r="B252" s="81"/>
      <c r="C252" s="81"/>
      <c r="D252" s="75"/>
      <c r="E252" s="76"/>
      <c r="F252" s="77"/>
      <c r="G252" s="78">
        <v>0</v>
      </c>
      <c r="H252" s="79">
        <v>0</v>
      </c>
      <c r="I252" s="80">
        <v>1</v>
      </c>
      <c r="J252" s="65">
        <f t="shared" si="18"/>
        <v>0</v>
      </c>
      <c r="K252" s="66">
        <f t="shared" si="19"/>
        <v>0</v>
      </c>
      <c r="L252" s="66">
        <f t="shared" si="20"/>
        <v>0</v>
      </c>
      <c r="M252" s="66">
        <f t="shared" si="22"/>
        <v>0</v>
      </c>
      <c r="N252" s="66">
        <f t="shared" si="21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>
      <c r="A253" s="52">
        <v>240</v>
      </c>
      <c r="B253" s="81"/>
      <c r="C253" s="81"/>
      <c r="D253" s="75"/>
      <c r="E253" s="76"/>
      <c r="F253" s="77"/>
      <c r="G253" s="78">
        <v>0</v>
      </c>
      <c r="H253" s="79">
        <v>0</v>
      </c>
      <c r="I253" s="80">
        <v>1</v>
      </c>
      <c r="J253" s="65">
        <f t="shared" si="18"/>
        <v>0</v>
      </c>
      <c r="K253" s="66">
        <f t="shared" si="19"/>
        <v>0</v>
      </c>
      <c r="L253" s="66">
        <f t="shared" si="20"/>
        <v>0</v>
      </c>
      <c r="M253" s="66">
        <f t="shared" si="22"/>
        <v>0</v>
      </c>
      <c r="N253" s="66">
        <f t="shared" si="21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>
      <c r="A254" s="52">
        <v>241</v>
      </c>
      <c r="B254" s="81"/>
      <c r="C254" s="81"/>
      <c r="D254" s="75"/>
      <c r="E254" s="76"/>
      <c r="F254" s="77"/>
      <c r="G254" s="78">
        <v>0</v>
      </c>
      <c r="H254" s="79">
        <v>0</v>
      </c>
      <c r="I254" s="80">
        <v>1</v>
      </c>
      <c r="J254" s="65">
        <f t="shared" si="18"/>
        <v>0</v>
      </c>
      <c r="K254" s="66">
        <f t="shared" si="19"/>
        <v>0</v>
      </c>
      <c r="L254" s="66">
        <f t="shared" si="20"/>
        <v>0</v>
      </c>
      <c r="M254" s="66">
        <f t="shared" si="22"/>
        <v>0</v>
      </c>
      <c r="N254" s="66">
        <f t="shared" si="21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>
      <c r="A255" s="52">
        <v>242</v>
      </c>
      <c r="B255" s="81"/>
      <c r="C255" s="81"/>
      <c r="D255" s="75"/>
      <c r="E255" s="76"/>
      <c r="F255" s="77"/>
      <c r="G255" s="78">
        <v>0</v>
      </c>
      <c r="H255" s="79">
        <v>0</v>
      </c>
      <c r="I255" s="80">
        <v>1</v>
      </c>
      <c r="J255" s="65">
        <f t="shared" si="18"/>
        <v>0</v>
      </c>
      <c r="K255" s="66">
        <f t="shared" si="19"/>
        <v>0</v>
      </c>
      <c r="L255" s="66">
        <f t="shared" si="20"/>
        <v>0</v>
      </c>
      <c r="M255" s="66">
        <f t="shared" si="22"/>
        <v>0</v>
      </c>
      <c r="N255" s="66">
        <f t="shared" si="21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>
      <c r="A256" s="52">
        <v>243</v>
      </c>
      <c r="B256" s="81"/>
      <c r="C256" s="81"/>
      <c r="D256" s="75"/>
      <c r="E256" s="76"/>
      <c r="F256" s="77"/>
      <c r="G256" s="78">
        <v>0</v>
      </c>
      <c r="H256" s="79">
        <v>0</v>
      </c>
      <c r="I256" s="80">
        <v>1</v>
      </c>
      <c r="J256" s="65">
        <f t="shared" si="18"/>
        <v>0</v>
      </c>
      <c r="K256" s="66">
        <f t="shared" si="19"/>
        <v>0</v>
      </c>
      <c r="L256" s="66">
        <f t="shared" si="20"/>
        <v>0</v>
      </c>
      <c r="M256" s="66">
        <f t="shared" si="22"/>
        <v>0</v>
      </c>
      <c r="N256" s="66">
        <f t="shared" si="21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>
      <c r="A257" s="52">
        <v>244</v>
      </c>
      <c r="B257" s="81"/>
      <c r="C257" s="81"/>
      <c r="D257" s="75"/>
      <c r="E257" s="76"/>
      <c r="F257" s="77"/>
      <c r="G257" s="78">
        <v>0</v>
      </c>
      <c r="H257" s="79">
        <v>0</v>
      </c>
      <c r="I257" s="80">
        <v>1</v>
      </c>
      <c r="J257" s="65">
        <f t="shared" si="18"/>
        <v>0</v>
      </c>
      <c r="K257" s="66">
        <f t="shared" si="19"/>
        <v>0</v>
      </c>
      <c r="L257" s="66">
        <f t="shared" si="20"/>
        <v>0</v>
      </c>
      <c r="M257" s="66">
        <f t="shared" si="22"/>
        <v>0</v>
      </c>
      <c r="N257" s="66">
        <f t="shared" si="21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>
      <c r="A258" s="52">
        <v>245</v>
      </c>
      <c r="B258" s="81"/>
      <c r="C258" s="81"/>
      <c r="D258" s="75"/>
      <c r="E258" s="76"/>
      <c r="F258" s="77"/>
      <c r="G258" s="78">
        <v>0</v>
      </c>
      <c r="H258" s="79">
        <v>0</v>
      </c>
      <c r="I258" s="80">
        <v>1</v>
      </c>
      <c r="J258" s="65">
        <f t="shared" si="18"/>
        <v>0</v>
      </c>
      <c r="K258" s="66">
        <f t="shared" si="19"/>
        <v>0</v>
      </c>
      <c r="L258" s="66">
        <f t="shared" si="20"/>
        <v>0</v>
      </c>
      <c r="M258" s="66">
        <f t="shared" si="22"/>
        <v>0</v>
      </c>
      <c r="N258" s="66">
        <f t="shared" si="21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>
      <c r="A259" s="52">
        <v>246</v>
      </c>
      <c r="B259" s="81"/>
      <c r="C259" s="81"/>
      <c r="D259" s="75"/>
      <c r="E259" s="76"/>
      <c r="F259" s="77"/>
      <c r="G259" s="78">
        <v>0</v>
      </c>
      <c r="H259" s="79">
        <v>0</v>
      </c>
      <c r="I259" s="80">
        <v>1</v>
      </c>
      <c r="J259" s="65">
        <f t="shared" si="18"/>
        <v>0</v>
      </c>
      <c r="K259" s="66">
        <f t="shared" si="19"/>
        <v>0</v>
      </c>
      <c r="L259" s="66">
        <f t="shared" si="20"/>
        <v>0</v>
      </c>
      <c r="M259" s="66">
        <f t="shared" si="22"/>
        <v>0</v>
      </c>
      <c r="N259" s="66">
        <f t="shared" si="21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>
      <c r="A260" s="52">
        <v>247</v>
      </c>
      <c r="B260" s="81"/>
      <c r="C260" s="81"/>
      <c r="D260" s="75"/>
      <c r="E260" s="76"/>
      <c r="F260" s="77"/>
      <c r="G260" s="78">
        <v>0</v>
      </c>
      <c r="H260" s="79">
        <v>0</v>
      </c>
      <c r="I260" s="80">
        <v>1</v>
      </c>
      <c r="J260" s="65">
        <f t="shared" si="18"/>
        <v>0</v>
      </c>
      <c r="K260" s="66">
        <f t="shared" si="19"/>
        <v>0</v>
      </c>
      <c r="L260" s="66">
        <f t="shared" si="20"/>
        <v>0</v>
      </c>
      <c r="M260" s="66">
        <f t="shared" si="22"/>
        <v>0</v>
      </c>
      <c r="N260" s="66">
        <f t="shared" si="21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>
      <c r="A261" s="52">
        <v>248</v>
      </c>
      <c r="B261" s="81"/>
      <c r="C261" s="81"/>
      <c r="D261" s="75"/>
      <c r="E261" s="76"/>
      <c r="F261" s="77"/>
      <c r="G261" s="78">
        <v>0</v>
      </c>
      <c r="H261" s="79">
        <v>0</v>
      </c>
      <c r="I261" s="80">
        <v>1</v>
      </c>
      <c r="J261" s="65">
        <f t="shared" si="18"/>
        <v>0</v>
      </c>
      <c r="K261" s="66">
        <f t="shared" si="19"/>
        <v>0</v>
      </c>
      <c r="L261" s="66">
        <f t="shared" si="20"/>
        <v>0</v>
      </c>
      <c r="M261" s="66">
        <f t="shared" si="22"/>
        <v>0</v>
      </c>
      <c r="N261" s="66">
        <f t="shared" si="21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5.75" thickBot="1">
      <c r="A262" s="53">
        <v>249</v>
      </c>
      <c r="B262" s="82"/>
      <c r="C262" s="82"/>
      <c r="D262" s="83"/>
      <c r="E262" s="83"/>
      <c r="F262" s="84"/>
      <c r="G262" s="85">
        <v>0</v>
      </c>
      <c r="H262" s="86">
        <v>0</v>
      </c>
      <c r="I262" s="87">
        <v>1</v>
      </c>
      <c r="J262" s="65">
        <f t="shared" si="18"/>
        <v>0</v>
      </c>
      <c r="K262" s="67">
        <f t="shared" si="19"/>
        <v>0</v>
      </c>
      <c r="L262" s="68">
        <f t="shared" si="20"/>
        <v>0</v>
      </c>
      <c r="M262" s="67">
        <f t="shared" si="22"/>
        <v>0</v>
      </c>
      <c r="N262" s="68">
        <f t="shared" si="21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algorithmName="SHA-512" hashValue="WPnltQosVqevy38gZuojqzSk4g2Ok3Z/K27PLHo8bsOrb8JSEBsEhr/crjsvhrBp655Qmj8KOZLTHaK0iEYO2Q==" saltValue="HuY4ttTaBmFAfX78QIkVLQ==" spinCount="100000" sheet="1" formatCells="0" formatColumns="0" formatRows="0" insertColumns="0" insertHyperlinks="0" deleteColumns="0" deleteRows="0" sort="0" autoFilter="0" pivotTables="0"/>
  <mergeCells count="30">
    <mergeCell ref="N9:N10"/>
    <mergeCell ref="L7:M8"/>
    <mergeCell ref="N7:N8"/>
    <mergeCell ref="H7:H8"/>
    <mergeCell ref="I7:J7"/>
    <mergeCell ref="I8:J8"/>
    <mergeCell ref="H9:H10"/>
    <mergeCell ref="I9:J9"/>
    <mergeCell ref="I10:J10"/>
    <mergeCell ref="A6:E6"/>
    <mergeCell ref="H6:K6"/>
    <mergeCell ref="L6:N6"/>
    <mergeCell ref="A1:N1"/>
    <mergeCell ref="A2:N2"/>
    <mergeCell ref="A3:N3"/>
    <mergeCell ref="A5:E5"/>
    <mergeCell ref="H5:M5"/>
    <mergeCell ref="A7:C7"/>
    <mergeCell ref="A8:C8"/>
    <mergeCell ref="L9:M10"/>
    <mergeCell ref="A9:G11"/>
    <mergeCell ref="M12:M13"/>
    <mergeCell ref="N12:N13"/>
    <mergeCell ref="J11:L11"/>
    <mergeCell ref="A12:G12"/>
    <mergeCell ref="H12:H13"/>
    <mergeCell ref="I12:I13"/>
    <mergeCell ref="J12:J13"/>
    <mergeCell ref="K12:K13"/>
    <mergeCell ref="L12:L13"/>
  </mergeCells>
  <dataValidations count="15">
    <dataValidation type="list" allowBlank="1" showInputMessage="1" showErrorMessage="1" sqref="F6">
      <formula1>$Q$16:$Q$18</formula1>
    </dataValidation>
    <dataValidation type="custom" allowBlank="1" showInputMessage="1" showErrorMessage="1" errorTitle="Błąd" error="Wpisywana wartość musi mieścić się między 0,4 a 8,12" sqref="F5">
      <formula1>AND(F5&gt;=0.4,F5&lt;=8.12)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/>
    <dataValidation type="list" operator="greaterThanOrEqual" allowBlank="1" showErrorMessage="1" errorTitle="Błąd" sqref="I14:I262">
      <formula1>$Q$15:$Q$16</formula1>
    </dataValidation>
    <dataValidation type="list" allowBlank="1" showInputMessage="1" showErrorMessage="1" sqref="G14:G262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>
      <formula1>0</formula1>
      <formula2>3*5198.58</formula2>
    </dataValidation>
    <dataValidation type="list" allowBlank="1" showInputMessage="1" showErrorMessage="1" sqref="F14:F262">
      <formula1>$S$15:$S$18</formula1>
    </dataValidation>
    <dataValidation type="custom" allowBlank="1" showInputMessage="1" showErrorMessage="1" errorTitle="Błąd" error="Pole wypełniane jest tylko w przypadku braku numeru PESEL" sqref="E14:E262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>
      <formula1>AND(LEN(D14)=11,VALUE(MID(D14,11,1))=W14)</formula1>
    </dataValidation>
    <dataValidation type="decimal" operator="greaterThan" allowBlank="1" showErrorMessage="1" errorTitle="Błąd" error="Wynagrodzenia brutto pracownika jest wartością niepoprawną." sqref="H14:H262">
      <formula1>0</formula1>
    </dataValidation>
    <dataValidation type="custom" allowBlank="1" showInputMessage="1" showErrorMessage="1" error="Proszę najpierw wypełnić pole (F5) określające wartość stawki ubezpieczenia wypadkowego." sqref="B14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>
    <pageSetUpPr fitToPage="1"/>
  </sheetPr>
  <dimension ref="A1:AI257"/>
  <sheetViews>
    <sheetView showGridLines="0" zoomScale="70" zoomScaleNormal="70" workbookViewId="0">
      <pane ySplit="8" topLeftCell="A225" activePane="bottomLeft" state="frozen"/>
      <selection pane="bottomLeft" activeCell="H236" sqref="H236"/>
    </sheetView>
  </sheetViews>
  <sheetFormatPr defaultRowHeight="15"/>
  <cols>
    <col min="1" max="1" width="7.140625" style="1" customWidth="1"/>
    <col min="2" max="2" width="15" style="1" customWidth="1"/>
    <col min="3" max="3" width="21.28515625" style="1" customWidth="1"/>
    <col min="4" max="4" width="17.7109375" style="1" customWidth="1"/>
    <col min="5" max="5" width="20.85546875" style="1" customWidth="1"/>
    <col min="6" max="6" width="32.5703125" style="1" customWidth="1"/>
    <col min="7" max="7" width="21.140625" style="1" customWidth="1"/>
    <col min="8" max="8" width="14.85546875" style="1" customWidth="1"/>
    <col min="9" max="9" width="24.5703125" style="1" customWidth="1"/>
    <col min="10" max="10" width="13.5703125" style="1" customWidth="1"/>
    <col min="11" max="11" width="14" style="1" customWidth="1"/>
    <col min="12" max="12" width="15.5703125" style="1" customWidth="1"/>
    <col min="13" max="13" width="23" style="1" customWidth="1"/>
    <col min="14" max="14" width="17.7109375" style="1" customWidth="1"/>
    <col min="15" max="15" width="16.5703125" style="1" customWidth="1"/>
    <col min="16" max="16" width="20.85546875" style="1" customWidth="1"/>
    <col min="17" max="19" width="8.85546875" style="1"/>
    <col min="20" max="20" width="14" style="1" customWidth="1"/>
    <col min="21" max="21" width="22.85546875" style="1" customWidth="1"/>
    <col min="22" max="254" width="8.85546875" style="1"/>
    <col min="255" max="264" width="16.5703125" style="1" customWidth="1"/>
    <col min="265" max="510" width="8.85546875" style="1"/>
    <col min="511" max="520" width="16.5703125" style="1" customWidth="1"/>
    <col min="521" max="766" width="8.85546875" style="1"/>
    <col min="767" max="776" width="16.5703125" style="1" customWidth="1"/>
    <col min="777" max="1022" width="8.85546875" style="1"/>
    <col min="1023" max="1032" width="16.5703125" style="1" customWidth="1"/>
    <col min="1033" max="1278" width="8.85546875" style="1"/>
    <col min="1279" max="1288" width="16.5703125" style="1" customWidth="1"/>
    <col min="1289" max="1534" width="8.85546875" style="1"/>
    <col min="1535" max="1544" width="16.5703125" style="1" customWidth="1"/>
    <col min="1545" max="1790" width="8.85546875" style="1"/>
    <col min="1791" max="1800" width="16.5703125" style="1" customWidth="1"/>
    <col min="1801" max="2046" width="8.85546875" style="1"/>
    <col min="2047" max="2056" width="16.5703125" style="1" customWidth="1"/>
    <col min="2057" max="2302" width="8.85546875" style="1"/>
    <col min="2303" max="2312" width="16.5703125" style="1" customWidth="1"/>
    <col min="2313" max="2558" width="8.85546875" style="1"/>
    <col min="2559" max="2568" width="16.5703125" style="1" customWidth="1"/>
    <col min="2569" max="2814" width="8.85546875" style="1"/>
    <col min="2815" max="2824" width="16.5703125" style="1" customWidth="1"/>
    <col min="2825" max="3070" width="8.85546875" style="1"/>
    <col min="3071" max="3080" width="16.5703125" style="1" customWidth="1"/>
    <col min="3081" max="3326" width="8.85546875" style="1"/>
    <col min="3327" max="3336" width="16.5703125" style="1" customWidth="1"/>
    <col min="3337" max="3582" width="8.85546875" style="1"/>
    <col min="3583" max="3592" width="16.5703125" style="1" customWidth="1"/>
    <col min="3593" max="3838" width="8.85546875" style="1"/>
    <col min="3839" max="3848" width="16.5703125" style="1" customWidth="1"/>
    <col min="3849" max="4094" width="8.85546875" style="1"/>
    <col min="4095" max="4104" width="16.5703125" style="1" customWidth="1"/>
    <col min="4105" max="4350" width="8.85546875" style="1"/>
    <col min="4351" max="4360" width="16.5703125" style="1" customWidth="1"/>
    <col min="4361" max="4606" width="8.85546875" style="1"/>
    <col min="4607" max="4616" width="16.5703125" style="1" customWidth="1"/>
    <col min="4617" max="4862" width="8.85546875" style="1"/>
    <col min="4863" max="4872" width="16.5703125" style="1" customWidth="1"/>
    <col min="4873" max="5118" width="8.85546875" style="1"/>
    <col min="5119" max="5128" width="16.5703125" style="1" customWidth="1"/>
    <col min="5129" max="5374" width="8.85546875" style="1"/>
    <col min="5375" max="5384" width="16.5703125" style="1" customWidth="1"/>
    <col min="5385" max="5630" width="8.85546875" style="1"/>
    <col min="5631" max="5640" width="16.5703125" style="1" customWidth="1"/>
    <col min="5641" max="5886" width="8.85546875" style="1"/>
    <col min="5887" max="5896" width="16.5703125" style="1" customWidth="1"/>
    <col min="5897" max="6142" width="8.85546875" style="1"/>
    <col min="6143" max="6152" width="16.5703125" style="1" customWidth="1"/>
    <col min="6153" max="6398" width="8.85546875" style="1"/>
    <col min="6399" max="6408" width="16.5703125" style="1" customWidth="1"/>
    <col min="6409" max="6654" width="8.85546875" style="1"/>
    <col min="6655" max="6664" width="16.5703125" style="1" customWidth="1"/>
    <col min="6665" max="6910" width="8.85546875" style="1"/>
    <col min="6911" max="6920" width="16.5703125" style="1" customWidth="1"/>
    <col min="6921" max="7166" width="8.85546875" style="1"/>
    <col min="7167" max="7176" width="16.5703125" style="1" customWidth="1"/>
    <col min="7177" max="7422" width="8.85546875" style="1"/>
    <col min="7423" max="7432" width="16.5703125" style="1" customWidth="1"/>
    <col min="7433" max="7678" width="8.85546875" style="1"/>
    <col min="7679" max="7688" width="16.5703125" style="1" customWidth="1"/>
    <col min="7689" max="7934" width="8.85546875" style="1"/>
    <col min="7935" max="7944" width="16.5703125" style="1" customWidth="1"/>
    <col min="7945" max="8190" width="8.85546875" style="1"/>
    <col min="8191" max="8200" width="16.5703125" style="1" customWidth="1"/>
    <col min="8201" max="8446" width="8.85546875" style="1"/>
    <col min="8447" max="8456" width="16.5703125" style="1" customWidth="1"/>
    <col min="8457" max="8702" width="8.85546875" style="1"/>
    <col min="8703" max="8712" width="16.5703125" style="1" customWidth="1"/>
    <col min="8713" max="8958" width="8.85546875" style="1"/>
    <col min="8959" max="8968" width="16.5703125" style="1" customWidth="1"/>
    <col min="8969" max="9214" width="8.85546875" style="1"/>
    <col min="9215" max="9224" width="16.5703125" style="1" customWidth="1"/>
    <col min="9225" max="9470" width="8.85546875" style="1"/>
    <col min="9471" max="9480" width="16.5703125" style="1" customWidth="1"/>
    <col min="9481" max="9726" width="8.85546875" style="1"/>
    <col min="9727" max="9736" width="16.5703125" style="1" customWidth="1"/>
    <col min="9737" max="9982" width="8.85546875" style="1"/>
    <col min="9983" max="9992" width="16.5703125" style="1" customWidth="1"/>
    <col min="9993" max="10238" width="8.85546875" style="1"/>
    <col min="10239" max="10248" width="16.5703125" style="1" customWidth="1"/>
    <col min="10249" max="10494" width="8.85546875" style="1"/>
    <col min="10495" max="10504" width="16.5703125" style="1" customWidth="1"/>
    <col min="10505" max="10750" width="8.85546875" style="1"/>
    <col min="10751" max="10760" width="16.5703125" style="1" customWidth="1"/>
    <col min="10761" max="11006" width="8.85546875" style="1"/>
    <col min="11007" max="11016" width="16.5703125" style="1" customWidth="1"/>
    <col min="11017" max="11262" width="8.85546875" style="1"/>
    <col min="11263" max="11272" width="16.5703125" style="1" customWidth="1"/>
    <col min="11273" max="11518" width="8.85546875" style="1"/>
    <col min="11519" max="11528" width="16.5703125" style="1" customWidth="1"/>
    <col min="11529" max="11774" width="8.85546875" style="1"/>
    <col min="11775" max="11784" width="16.5703125" style="1" customWidth="1"/>
    <col min="11785" max="12030" width="8.85546875" style="1"/>
    <col min="12031" max="12040" width="16.5703125" style="1" customWidth="1"/>
    <col min="12041" max="12286" width="8.85546875" style="1"/>
    <col min="12287" max="12296" width="16.5703125" style="1" customWidth="1"/>
    <col min="12297" max="12542" width="8.85546875" style="1"/>
    <col min="12543" max="12552" width="16.5703125" style="1" customWidth="1"/>
    <col min="12553" max="12798" width="8.85546875" style="1"/>
    <col min="12799" max="12808" width="16.5703125" style="1" customWidth="1"/>
    <col min="12809" max="13054" width="8.85546875" style="1"/>
    <col min="13055" max="13064" width="16.5703125" style="1" customWidth="1"/>
    <col min="13065" max="13310" width="8.85546875" style="1"/>
    <col min="13311" max="13320" width="16.5703125" style="1" customWidth="1"/>
    <col min="13321" max="13566" width="8.85546875" style="1"/>
    <col min="13567" max="13576" width="16.5703125" style="1" customWidth="1"/>
    <col min="13577" max="13822" width="8.85546875" style="1"/>
    <col min="13823" max="13832" width="16.5703125" style="1" customWidth="1"/>
    <col min="13833" max="14078" width="8.85546875" style="1"/>
    <col min="14079" max="14088" width="16.5703125" style="1" customWidth="1"/>
    <col min="14089" max="14334" width="8.85546875" style="1"/>
    <col min="14335" max="14344" width="16.5703125" style="1" customWidth="1"/>
    <col min="14345" max="14590" width="8.85546875" style="1"/>
    <col min="14591" max="14600" width="16.5703125" style="1" customWidth="1"/>
    <col min="14601" max="14846" width="8.85546875" style="1"/>
    <col min="14847" max="14856" width="16.5703125" style="1" customWidth="1"/>
    <col min="14857" max="15102" width="8.85546875" style="1"/>
    <col min="15103" max="15112" width="16.5703125" style="1" customWidth="1"/>
    <col min="15113" max="15358" width="8.85546875" style="1"/>
    <col min="15359" max="15368" width="16.5703125" style="1" customWidth="1"/>
    <col min="15369" max="15614" width="8.85546875" style="1"/>
    <col min="15615" max="15624" width="16.5703125" style="1" customWidth="1"/>
    <col min="15625" max="15870" width="8.85546875" style="1"/>
    <col min="15871" max="15880" width="16.5703125" style="1" customWidth="1"/>
    <col min="15881" max="16126" width="8.85546875" style="1"/>
    <col min="16127" max="16136" width="16.5703125" style="1" customWidth="1"/>
    <col min="16137" max="16366" width="8.85546875" style="1"/>
    <col min="16367" max="16373" width="8.85546875" style="1" customWidth="1"/>
    <col min="16374" max="16384" width="8.85546875" style="1"/>
  </cols>
  <sheetData>
    <row r="1" spans="1:35" customFormat="1" ht="28.5">
      <c r="A1" s="105" t="s">
        <v>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7"/>
    </row>
    <row r="2" spans="1:35" customFormat="1" ht="29.25" thickBot="1">
      <c r="A2" s="151" t="s">
        <v>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3"/>
    </row>
    <row r="3" spans="1:35" customFormat="1" ht="30" customHeight="1" thickBot="1">
      <c r="A3" s="154" t="s">
        <v>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6"/>
      <c r="R3" s="1"/>
      <c r="S3" s="1"/>
      <c r="T3" s="1"/>
      <c r="U3" s="1"/>
    </row>
    <row r="4" spans="1:35" customFormat="1" ht="12" customHeight="1" thickBo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>
      <c r="A5" s="179" t="s">
        <v>46</v>
      </c>
      <c r="B5" s="139"/>
      <c r="C5" s="139"/>
      <c r="D5" s="139"/>
      <c r="E5" s="139"/>
      <c r="F5" s="139"/>
      <c r="G5" s="140"/>
      <c r="H5" s="181"/>
      <c r="I5" s="181"/>
      <c r="J5" s="181"/>
      <c r="K5" s="181"/>
      <c r="L5" s="181"/>
      <c r="M5" s="30"/>
      <c r="N5" s="181"/>
      <c r="O5" s="181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15" customHeight="1" thickBot="1">
      <c r="A6" s="180"/>
      <c r="B6" s="143"/>
      <c r="C6" s="143"/>
      <c r="D6" s="143"/>
      <c r="E6" s="143"/>
      <c r="F6" s="143"/>
      <c r="G6" s="144"/>
      <c r="H6" s="11"/>
      <c r="I6" s="11"/>
      <c r="J6" s="126" t="s">
        <v>33</v>
      </c>
      <c r="K6" s="126"/>
      <c r="L6" s="126"/>
      <c r="M6" s="126"/>
      <c r="N6" s="126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>
      <c r="A7" s="176" t="s">
        <v>15</v>
      </c>
      <c r="B7" s="177"/>
      <c r="C7" s="177"/>
      <c r="D7" s="177"/>
      <c r="E7" s="177"/>
      <c r="F7" s="177"/>
      <c r="G7" s="178"/>
      <c r="H7" s="124" t="s">
        <v>11</v>
      </c>
      <c r="I7" s="124" t="s">
        <v>44</v>
      </c>
      <c r="J7" s="124" t="s">
        <v>21</v>
      </c>
      <c r="K7" s="124" t="s">
        <v>23</v>
      </c>
      <c r="L7" s="124" t="s">
        <v>27</v>
      </c>
      <c r="M7" s="124" t="s">
        <v>24</v>
      </c>
      <c r="N7" s="124" t="s">
        <v>25</v>
      </c>
      <c r="O7" s="124" t="s">
        <v>26</v>
      </c>
      <c r="P7" s="124" t="s">
        <v>28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>
      <c r="A8" s="47" t="s">
        <v>0</v>
      </c>
      <c r="B8" s="54" t="s">
        <v>1</v>
      </c>
      <c r="C8" s="54" t="s">
        <v>2</v>
      </c>
      <c r="D8" s="50" t="s">
        <v>9</v>
      </c>
      <c r="E8" s="48" t="s">
        <v>14</v>
      </c>
      <c r="F8" s="50" t="s">
        <v>10</v>
      </c>
      <c r="G8" s="51" t="s">
        <v>53</v>
      </c>
      <c r="H8" s="125"/>
      <c r="I8" s="125"/>
      <c r="J8" s="125"/>
      <c r="K8" s="125"/>
      <c r="L8" s="125"/>
      <c r="M8" s="125"/>
      <c r="N8" s="125"/>
      <c r="O8" s="125"/>
      <c r="P8" s="125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>
      <c r="A9" s="52">
        <v>1</v>
      </c>
      <c r="B9" s="88"/>
      <c r="C9" s="89"/>
      <c r="D9" s="75"/>
      <c r="E9" s="76"/>
      <c r="F9" s="77"/>
      <c r="G9" s="78">
        <v>0</v>
      </c>
      <c r="H9" s="79">
        <v>0</v>
      </c>
      <c r="I9" s="90">
        <v>0</v>
      </c>
      <c r="J9" s="80">
        <v>1</v>
      </c>
      <c r="K9" s="90">
        <v>0</v>
      </c>
      <c r="L9" s="65">
        <f>ROUND(IF(H9&gt;=2800,2800*'dofinansowanie umów o pracę'!$D$8,H9*'dofinansowanie umów o pracę'!$D$8),2)</f>
        <v>0</v>
      </c>
      <c r="M9" s="69">
        <f>IFERROR(ROUND(IF(H9&gt;2800,I9/H9*2800,I9)*J9*'dofinansowanie umów o pracę'!$D$8,2),0)</f>
        <v>0</v>
      </c>
      <c r="N9" s="70">
        <f>ROUND(IF(H9&gt;2800,K9/H9*2800,K9)*J9*'dofinansowanie umów o pracę'!$D$8,2)</f>
        <v>0</v>
      </c>
      <c r="O9" s="66">
        <f>N9+L9-IFERROR((1-J9)*I9/H9*L9,0)</f>
        <v>0</v>
      </c>
      <c r="P9" s="70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>
      <c r="A10" s="52">
        <v>2</v>
      </c>
      <c r="B10" s="89"/>
      <c r="C10" s="89"/>
      <c r="D10" s="75"/>
      <c r="E10" s="76"/>
      <c r="F10" s="77"/>
      <c r="G10" s="78">
        <v>0</v>
      </c>
      <c r="H10" s="79">
        <v>0</v>
      </c>
      <c r="I10" s="79">
        <v>0</v>
      </c>
      <c r="J10" s="80">
        <v>1</v>
      </c>
      <c r="K10" s="79">
        <v>0</v>
      </c>
      <c r="L10" s="65">
        <f>ROUND(IF(H10&gt;=2800,2800*'dofinansowanie umów o pracę'!$D$8,H10*'dofinansowanie umów o pracę'!$D$8),2)</f>
        <v>0</v>
      </c>
      <c r="M10" s="66">
        <f>IFERROR(ROUND(IF(H10&gt;2800,I10/H10*2800,I10)*J10*'dofinansowanie umów o pracę'!$D$8,2),0)</f>
        <v>0</v>
      </c>
      <c r="N10" s="66">
        <f>ROUND(IF(H10&gt;2800,K10/H10*2800,K10)*J10*'dofinansowanie umów o pracę'!$D$8,2)</f>
        <v>0</v>
      </c>
      <c r="O10" s="66">
        <f t="shared" ref="O10:O73" si="1">N10+L10-IFERROR((1-J10)*I10/H10*L10,0)</f>
        <v>0</v>
      </c>
      <c r="P10" s="66">
        <f>O10*'dofinansowanie umów o pracę'!$F$6</f>
        <v>0</v>
      </c>
      <c r="R10" s="31"/>
      <c r="S10" s="21">
        <v>0</v>
      </c>
      <c r="T10" s="21"/>
      <c r="U10" s="27" t="s">
        <v>38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>
      <c r="A11" s="52">
        <v>3</v>
      </c>
      <c r="B11" s="89"/>
      <c r="C11" s="89"/>
      <c r="D11" s="75"/>
      <c r="E11" s="76"/>
      <c r="F11" s="77"/>
      <c r="G11" s="78">
        <v>0</v>
      </c>
      <c r="H11" s="79">
        <v>0</v>
      </c>
      <c r="I11" s="79">
        <v>0</v>
      </c>
      <c r="J11" s="80">
        <v>1</v>
      </c>
      <c r="K11" s="79">
        <v>0</v>
      </c>
      <c r="L11" s="65">
        <f>ROUND(IF(H11&gt;=2800,2800*'dofinansowanie umów o pracę'!$D$8,H11*'dofinansowanie umów o pracę'!$D$8),2)</f>
        <v>0</v>
      </c>
      <c r="M11" s="66">
        <f>IFERROR(ROUND(IF(H11&gt;2800,I11/H11*2800,I11)*J11*'dofinansowanie umów o pracę'!$D$8,2),0)</f>
        <v>0</v>
      </c>
      <c r="N11" s="66">
        <f>ROUND(IF(H11&gt;2800,K11/H11*2800,K11)*J11*'dofinansowanie umów o pracę'!$D$8,2)</f>
        <v>0</v>
      </c>
      <c r="O11" s="66">
        <f t="shared" si="1"/>
        <v>0</v>
      </c>
      <c r="P11" s="66">
        <f>O11*'dofinansowanie umów o pracę'!$F$6</f>
        <v>0</v>
      </c>
      <c r="R11" s="31"/>
      <c r="S11" s="21">
        <v>1</v>
      </c>
      <c r="T11" s="21"/>
      <c r="U11" s="27" t="s">
        <v>39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>
      <c r="A12" s="52">
        <v>4</v>
      </c>
      <c r="B12" s="89"/>
      <c r="C12" s="89"/>
      <c r="D12" s="75"/>
      <c r="E12" s="76"/>
      <c r="F12" s="77"/>
      <c r="G12" s="78">
        <v>0</v>
      </c>
      <c r="H12" s="79">
        <v>0</v>
      </c>
      <c r="I12" s="79">
        <v>0</v>
      </c>
      <c r="J12" s="80">
        <v>1</v>
      </c>
      <c r="K12" s="79">
        <v>0</v>
      </c>
      <c r="L12" s="65">
        <f>ROUND(IF(H12&gt;=2800,2800*'dofinansowanie umów o pracę'!$D$8,H12*'dofinansowanie umów o pracę'!$D$8),2)</f>
        <v>0</v>
      </c>
      <c r="M12" s="66">
        <f>IFERROR(ROUND(IF(H12&gt;2800,I12/H12*2800,I12)*J12*'dofinansowanie umów o pracę'!$D$8,2),0)</f>
        <v>0</v>
      </c>
      <c r="N12" s="66">
        <f>ROUND(IF(H12&gt;2800,K12/H12*2800,K12)*J12*'dofinansowanie umów o pracę'!$D$8,2)</f>
        <v>0</v>
      </c>
      <c r="O12" s="66">
        <f t="shared" si="1"/>
        <v>0</v>
      </c>
      <c r="P12" s="66">
        <f>O12*'dofinansowanie umów o pracę'!$F$6</f>
        <v>0</v>
      </c>
      <c r="R12" s="31"/>
      <c r="S12" s="21">
        <v>2</v>
      </c>
      <c r="T12" s="21"/>
      <c r="U12" s="21" t="s">
        <v>40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>
      <c r="A13" s="52">
        <v>5</v>
      </c>
      <c r="B13" s="89"/>
      <c r="C13" s="89"/>
      <c r="D13" s="75"/>
      <c r="E13" s="76"/>
      <c r="F13" s="77"/>
      <c r="G13" s="78">
        <v>0</v>
      </c>
      <c r="H13" s="79">
        <v>0</v>
      </c>
      <c r="I13" s="79">
        <v>0</v>
      </c>
      <c r="J13" s="80">
        <v>1</v>
      </c>
      <c r="K13" s="79">
        <v>0</v>
      </c>
      <c r="L13" s="65">
        <f>ROUND(IF(H13&gt;=2800,2800*'dofinansowanie umów o pracę'!$D$8,H13*'dofinansowanie umów o pracę'!$D$8),2)</f>
        <v>0</v>
      </c>
      <c r="M13" s="66">
        <f>IFERROR(ROUND(IF(H13&gt;2800,I13/H13*2800,I13)*J13*'dofinansowanie umów o pracę'!$D$8,2),0)</f>
        <v>0</v>
      </c>
      <c r="N13" s="66">
        <f>ROUND(IF(H13&gt;2800,K13/H13*2800,K13)*J13*'dofinansowanie umów o pracę'!$D$8,2)</f>
        <v>0</v>
      </c>
      <c r="O13" s="66">
        <f t="shared" si="1"/>
        <v>0</v>
      </c>
      <c r="P13" s="66">
        <f>O13*'dofinansowanie umów o pracę'!$F$6</f>
        <v>0</v>
      </c>
      <c r="R13" s="31"/>
      <c r="S13" s="21">
        <v>3</v>
      </c>
      <c r="T13" s="21"/>
      <c r="U13" s="21" t="s">
        <v>34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>
      <c r="A14" s="52">
        <v>6</v>
      </c>
      <c r="B14" s="89"/>
      <c r="C14" s="89"/>
      <c r="D14" s="75"/>
      <c r="E14" s="76"/>
      <c r="F14" s="77"/>
      <c r="G14" s="78">
        <v>0</v>
      </c>
      <c r="H14" s="79">
        <v>0</v>
      </c>
      <c r="I14" s="79">
        <v>0</v>
      </c>
      <c r="J14" s="80">
        <v>1</v>
      </c>
      <c r="K14" s="79">
        <v>0</v>
      </c>
      <c r="L14" s="65">
        <f>ROUND(IF(H14&gt;=2800,2800*'dofinansowanie umów o pracę'!$D$8,H14*'dofinansowanie umów o pracę'!$D$8),2)</f>
        <v>0</v>
      </c>
      <c r="M14" s="66">
        <f>IFERROR(ROUND(IF(H14&gt;2800,I14/H14*2800,I14)*J14*'dofinansowanie umów o pracę'!$D$8,2),0)</f>
        <v>0</v>
      </c>
      <c r="N14" s="66">
        <f>ROUND(IF(H14&gt;2800,K14/H14*2800,K14)*J14*'dofinansowanie umów o pracę'!$D$8,2)</f>
        <v>0</v>
      </c>
      <c r="O14" s="66">
        <f t="shared" si="1"/>
        <v>0</v>
      </c>
      <c r="P14" s="66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>
      <c r="A15" s="52">
        <v>7</v>
      </c>
      <c r="B15" s="89"/>
      <c r="C15" s="89"/>
      <c r="D15" s="75"/>
      <c r="E15" s="76"/>
      <c r="F15" s="77"/>
      <c r="G15" s="78">
        <v>0</v>
      </c>
      <c r="H15" s="79">
        <v>0</v>
      </c>
      <c r="I15" s="79">
        <v>0</v>
      </c>
      <c r="J15" s="80">
        <v>1</v>
      </c>
      <c r="K15" s="79">
        <v>0</v>
      </c>
      <c r="L15" s="65">
        <f>ROUND(IF(H15&gt;=2800,2800*'dofinansowanie umów o pracę'!$D$8,H15*'dofinansowanie umów o pracę'!$D$8),2)</f>
        <v>0</v>
      </c>
      <c r="M15" s="66">
        <f>IFERROR(ROUND(IF(H15&gt;2800,I15/H15*2800,I15)*J15*'dofinansowanie umów o pracę'!$D$8,2),0)</f>
        <v>0</v>
      </c>
      <c r="N15" s="66">
        <f>ROUND(IF(H15&gt;2800,K15/H15*2800,K15)*J15*'dofinansowanie umów o pracę'!$D$8,2)</f>
        <v>0</v>
      </c>
      <c r="O15" s="66">
        <f t="shared" si="1"/>
        <v>0</v>
      </c>
      <c r="P15" s="66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>
      <c r="A16" s="52">
        <v>8</v>
      </c>
      <c r="B16" s="89"/>
      <c r="C16" s="89"/>
      <c r="D16" s="75"/>
      <c r="E16" s="76"/>
      <c r="F16" s="77"/>
      <c r="G16" s="78">
        <v>0</v>
      </c>
      <c r="H16" s="79">
        <v>0</v>
      </c>
      <c r="I16" s="79">
        <v>0</v>
      </c>
      <c r="J16" s="80">
        <v>1</v>
      </c>
      <c r="K16" s="79">
        <v>0</v>
      </c>
      <c r="L16" s="65">
        <f>ROUND(IF(H16&gt;=2800,2800*'dofinansowanie umów o pracę'!$D$8,H16*'dofinansowanie umów o pracę'!$D$8),2)</f>
        <v>0</v>
      </c>
      <c r="M16" s="66">
        <f>IFERROR(ROUND(IF(H16&gt;2800,I16/H16*2800,I16)*J16*'dofinansowanie umów o pracę'!$D$8,2),0)</f>
        <v>0</v>
      </c>
      <c r="N16" s="66">
        <f>ROUND(IF(H16&gt;2800,K16/H16*2800,K16)*J16*'dofinansowanie umów o pracę'!$D$8,2)</f>
        <v>0</v>
      </c>
      <c r="O16" s="66">
        <f t="shared" si="1"/>
        <v>0</v>
      </c>
      <c r="P16" s="66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>
      <c r="A17" s="52">
        <v>9</v>
      </c>
      <c r="B17" s="89"/>
      <c r="C17" s="89"/>
      <c r="D17" s="75"/>
      <c r="E17" s="76"/>
      <c r="F17" s="77"/>
      <c r="G17" s="78">
        <v>0</v>
      </c>
      <c r="H17" s="79">
        <v>0</v>
      </c>
      <c r="I17" s="79">
        <v>0</v>
      </c>
      <c r="J17" s="80">
        <v>1</v>
      </c>
      <c r="K17" s="79">
        <v>0</v>
      </c>
      <c r="L17" s="65">
        <f>ROUND(IF(H17&gt;=2800,2800*'dofinansowanie umów o pracę'!$D$8,H17*'dofinansowanie umów o pracę'!$D$8),2)</f>
        <v>0</v>
      </c>
      <c r="M17" s="66">
        <f>IFERROR(ROUND(IF(H17&gt;2800,I17/H17*2800,I17)*J17*'dofinansowanie umów o pracę'!$D$8,2),0)</f>
        <v>0</v>
      </c>
      <c r="N17" s="66">
        <f>ROUND(IF(H17&gt;2800,K17/H17*2800,K17)*J17*'dofinansowanie umów o pracę'!$D$8,2)</f>
        <v>0</v>
      </c>
      <c r="O17" s="66">
        <f t="shared" si="1"/>
        <v>0</v>
      </c>
      <c r="P17" s="66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>
      <c r="A18" s="52">
        <v>10</v>
      </c>
      <c r="B18" s="89"/>
      <c r="C18" s="89"/>
      <c r="D18" s="75"/>
      <c r="E18" s="76"/>
      <c r="F18" s="77"/>
      <c r="G18" s="78">
        <v>0</v>
      </c>
      <c r="H18" s="79">
        <v>0</v>
      </c>
      <c r="I18" s="79">
        <v>0</v>
      </c>
      <c r="J18" s="80">
        <v>1</v>
      </c>
      <c r="K18" s="79">
        <v>0</v>
      </c>
      <c r="L18" s="65">
        <f>ROUND(IF(H18&gt;=2800,2800*'dofinansowanie umów o pracę'!$D$8,H18*'dofinansowanie umów o pracę'!$D$8),2)</f>
        <v>0</v>
      </c>
      <c r="M18" s="66">
        <f>IFERROR(ROUND(IF(H18&gt;2800,I18/H18*2800,I18)*J18*'dofinansowanie umów o pracę'!$D$8,2),0)</f>
        <v>0</v>
      </c>
      <c r="N18" s="66">
        <f>ROUND(IF(H18&gt;2800,K18/H18*2800,K18)*J18*'dofinansowanie umów o pracę'!$D$8,2)</f>
        <v>0</v>
      </c>
      <c r="O18" s="66">
        <f t="shared" si="1"/>
        <v>0</v>
      </c>
      <c r="P18" s="66">
        <f>O18*'dofinansowanie umów o pracę'!$F$6</f>
        <v>0</v>
      </c>
      <c r="R18" s="31"/>
      <c r="S18" s="28"/>
      <c r="T18" s="28" t="s">
        <v>29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>
      <c r="A19" s="52">
        <v>11</v>
      </c>
      <c r="B19" s="89"/>
      <c r="C19" s="89"/>
      <c r="D19" s="75"/>
      <c r="E19" s="76"/>
      <c r="F19" s="77"/>
      <c r="G19" s="78">
        <v>0</v>
      </c>
      <c r="H19" s="79">
        <v>0</v>
      </c>
      <c r="I19" s="79">
        <v>0</v>
      </c>
      <c r="J19" s="80">
        <v>1</v>
      </c>
      <c r="K19" s="79">
        <v>0</v>
      </c>
      <c r="L19" s="65">
        <f>ROUND(IF(H19&gt;=2800,2800*'dofinansowanie umów o pracę'!$D$8,H19*'dofinansowanie umów o pracę'!$D$8),2)</f>
        <v>0</v>
      </c>
      <c r="M19" s="66">
        <f>IFERROR(ROUND(IF(H19&gt;2800,I19/H19*2800,I19)*J19*'dofinansowanie umów o pracę'!$D$8,2),0)</f>
        <v>0</v>
      </c>
      <c r="N19" s="66">
        <f>ROUND(IF(H19&gt;2800,K19/H19*2800,K19)*J19*'dofinansowanie umów o pracę'!$D$8,2)</f>
        <v>0</v>
      </c>
      <c r="O19" s="66">
        <f t="shared" si="1"/>
        <v>0</v>
      </c>
      <c r="P19" s="66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>
      <c r="A20" s="52">
        <v>12</v>
      </c>
      <c r="B20" s="89"/>
      <c r="C20" s="89"/>
      <c r="D20" s="75"/>
      <c r="E20" s="76"/>
      <c r="F20" s="77"/>
      <c r="G20" s="78">
        <v>0</v>
      </c>
      <c r="H20" s="79">
        <v>0</v>
      </c>
      <c r="I20" s="79">
        <v>0</v>
      </c>
      <c r="J20" s="80">
        <v>1</v>
      </c>
      <c r="K20" s="79">
        <v>0</v>
      </c>
      <c r="L20" s="65">
        <f>ROUND(IF(H20&gt;=2800,2800*'dofinansowanie umów o pracę'!$D$8,H20*'dofinansowanie umów o pracę'!$D$8),2)</f>
        <v>0</v>
      </c>
      <c r="M20" s="66">
        <f>IFERROR(ROUND(IF(H20&gt;2800,I20/H20*2800,I20)*J20*'dofinansowanie umów o pracę'!$D$8,2),0)</f>
        <v>0</v>
      </c>
      <c r="N20" s="66">
        <f>ROUND(IF(H20&gt;2800,K20/H20*2800,K20)*J20*'dofinansowanie umów o pracę'!$D$8,2)</f>
        <v>0</v>
      </c>
      <c r="O20" s="66">
        <f t="shared" si="1"/>
        <v>0</v>
      </c>
      <c r="P20" s="66">
        <f>O20*'dofinansowanie umów o pracę'!$F$6</f>
        <v>0</v>
      </c>
      <c r="R20" s="31"/>
      <c r="S20" s="28"/>
      <c r="T20" s="28" t="s">
        <v>30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>
      <c r="A21" s="52">
        <v>13</v>
      </c>
      <c r="B21" s="89"/>
      <c r="C21" s="89"/>
      <c r="D21" s="75"/>
      <c r="E21" s="76"/>
      <c r="F21" s="77"/>
      <c r="G21" s="78">
        <v>0</v>
      </c>
      <c r="H21" s="79">
        <v>0</v>
      </c>
      <c r="I21" s="79">
        <v>0</v>
      </c>
      <c r="J21" s="80">
        <v>1</v>
      </c>
      <c r="K21" s="79">
        <v>0</v>
      </c>
      <c r="L21" s="65">
        <f>ROUND(IF(H21&gt;=2800,2800*'dofinansowanie umów o pracę'!$D$8,H21*'dofinansowanie umów o pracę'!$D$8),2)</f>
        <v>0</v>
      </c>
      <c r="M21" s="66">
        <f>IFERROR(ROUND(IF(H21&gt;2800,I21/H21*2800,I21)*J21*'dofinansowanie umów o pracę'!$D$8,2),0)</f>
        <v>0</v>
      </c>
      <c r="N21" s="66">
        <f>ROUND(IF(H21&gt;2800,K21/H21*2800,K21)*J21*'dofinansowanie umów o pracę'!$D$8,2)</f>
        <v>0</v>
      </c>
      <c r="O21" s="66">
        <f t="shared" si="1"/>
        <v>0</v>
      </c>
      <c r="P21" s="66">
        <f>O21*'dofinansowanie umów o pracę'!$F$6</f>
        <v>0</v>
      </c>
      <c r="R21" s="31"/>
      <c r="S21" s="28"/>
      <c r="T21" s="28" t="s">
        <v>48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>
      <c r="A22" s="52">
        <v>14</v>
      </c>
      <c r="B22" s="89"/>
      <c r="C22" s="89"/>
      <c r="D22" s="75"/>
      <c r="E22" s="76"/>
      <c r="F22" s="77"/>
      <c r="G22" s="78">
        <v>0</v>
      </c>
      <c r="H22" s="79">
        <v>0</v>
      </c>
      <c r="I22" s="79">
        <v>0</v>
      </c>
      <c r="J22" s="80">
        <v>1</v>
      </c>
      <c r="K22" s="79">
        <v>0</v>
      </c>
      <c r="L22" s="65">
        <f>ROUND(IF(H22&gt;=2800,2800*'dofinansowanie umów o pracę'!$D$8,H22*'dofinansowanie umów o pracę'!$D$8),2)</f>
        <v>0</v>
      </c>
      <c r="M22" s="66">
        <f>IFERROR(ROUND(IF(H22&gt;2800,I22/H22*2800,I22)*J22*'dofinansowanie umów o pracę'!$D$8,2),0)</f>
        <v>0</v>
      </c>
      <c r="N22" s="66">
        <f>ROUND(IF(H22&gt;2800,K22/H22*2800,K22)*J22*'dofinansowanie umów o pracę'!$D$8,2)</f>
        <v>0</v>
      </c>
      <c r="O22" s="66">
        <f t="shared" si="1"/>
        <v>0</v>
      </c>
      <c r="P22" s="66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>
      <c r="A23" s="52">
        <v>15</v>
      </c>
      <c r="B23" s="89"/>
      <c r="C23" s="89"/>
      <c r="D23" s="75"/>
      <c r="E23" s="76"/>
      <c r="F23" s="77"/>
      <c r="G23" s="78">
        <v>0</v>
      </c>
      <c r="H23" s="79">
        <v>0</v>
      </c>
      <c r="I23" s="79">
        <v>0</v>
      </c>
      <c r="J23" s="80">
        <v>1</v>
      </c>
      <c r="K23" s="79">
        <v>0</v>
      </c>
      <c r="L23" s="65">
        <f>ROUND(IF(H23&gt;=2800,2800*'dofinansowanie umów o pracę'!$D$8,H23*'dofinansowanie umów o pracę'!$D$8),2)</f>
        <v>0</v>
      </c>
      <c r="M23" s="66">
        <f>IFERROR(ROUND(IF(H23&gt;2800,I23/H23*2800,I23)*J23*'dofinansowanie umów o pracę'!$D$8,2),0)</f>
        <v>0</v>
      </c>
      <c r="N23" s="66">
        <f>ROUND(IF(H23&gt;2800,K23/H23*2800,K23)*J23*'dofinansowanie umów o pracę'!$D$8,2)</f>
        <v>0</v>
      </c>
      <c r="O23" s="66">
        <f t="shared" si="1"/>
        <v>0</v>
      </c>
      <c r="P23" s="66">
        <f>O23*'dofinansowanie umów o pracę'!$F$6</f>
        <v>0</v>
      </c>
      <c r="R23" s="31"/>
      <c r="S23" s="28"/>
      <c r="T23" s="28" t="s">
        <v>31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>
      <c r="A24" s="52">
        <v>16</v>
      </c>
      <c r="B24" s="89"/>
      <c r="C24" s="89"/>
      <c r="D24" s="75"/>
      <c r="E24" s="76"/>
      <c r="F24" s="77"/>
      <c r="G24" s="78">
        <v>0</v>
      </c>
      <c r="H24" s="79">
        <v>0</v>
      </c>
      <c r="I24" s="79">
        <v>0</v>
      </c>
      <c r="J24" s="80">
        <v>1</v>
      </c>
      <c r="K24" s="79">
        <v>0</v>
      </c>
      <c r="L24" s="65">
        <f>ROUND(IF(H24&gt;=2800,2800*'dofinansowanie umów o pracę'!$D$8,H24*'dofinansowanie umów o pracę'!$D$8),2)</f>
        <v>0</v>
      </c>
      <c r="M24" s="66">
        <f>IFERROR(ROUND(IF(H24&gt;2800,I24/H24*2800,I24)*J24*'dofinansowanie umów o pracę'!$D$8,2),0)</f>
        <v>0</v>
      </c>
      <c r="N24" s="66">
        <f>ROUND(IF(H24&gt;2800,K24/H24*2800,K24)*J24*'dofinansowanie umów o pracę'!$D$8,2)</f>
        <v>0</v>
      </c>
      <c r="O24" s="66">
        <f t="shared" si="1"/>
        <v>0</v>
      </c>
      <c r="P24" s="66">
        <f>O24*'dofinansowanie umów o pracę'!$F$6</f>
        <v>0</v>
      </c>
      <c r="R24" s="31"/>
      <c r="S24" s="28"/>
      <c r="T24" s="28" t="s">
        <v>32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>
      <c r="A25" s="52">
        <v>17</v>
      </c>
      <c r="B25" s="89"/>
      <c r="C25" s="89"/>
      <c r="D25" s="75"/>
      <c r="E25" s="76"/>
      <c r="F25" s="77"/>
      <c r="G25" s="78">
        <v>0</v>
      </c>
      <c r="H25" s="79">
        <v>0</v>
      </c>
      <c r="I25" s="79">
        <v>0</v>
      </c>
      <c r="J25" s="80">
        <v>1</v>
      </c>
      <c r="K25" s="79">
        <v>0</v>
      </c>
      <c r="L25" s="65">
        <f>ROUND(IF(H25&gt;=2800,2800*'dofinansowanie umów o pracę'!$D$8,H25*'dofinansowanie umów o pracę'!$D$8),2)</f>
        <v>0</v>
      </c>
      <c r="M25" s="66">
        <f>IFERROR(ROUND(IF(H25&gt;2800,I25/H25*2800,I25)*J25*'dofinansowanie umów o pracę'!$D$8,2),0)</f>
        <v>0</v>
      </c>
      <c r="N25" s="66">
        <f>ROUND(IF(H25&gt;2800,K25/H25*2800,K25)*J25*'dofinansowanie umów o pracę'!$D$8,2)</f>
        <v>0</v>
      </c>
      <c r="O25" s="66">
        <f t="shared" si="1"/>
        <v>0</v>
      </c>
      <c r="P25" s="66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>
      <c r="A26" s="52">
        <v>18</v>
      </c>
      <c r="B26" s="89"/>
      <c r="C26" s="89"/>
      <c r="D26" s="75"/>
      <c r="E26" s="76"/>
      <c r="F26" s="77"/>
      <c r="G26" s="78">
        <v>0</v>
      </c>
      <c r="H26" s="79">
        <v>0</v>
      </c>
      <c r="I26" s="79">
        <v>0</v>
      </c>
      <c r="J26" s="80">
        <v>1</v>
      </c>
      <c r="K26" s="79">
        <v>0</v>
      </c>
      <c r="L26" s="65">
        <f>ROUND(IF(H26&gt;=2800,2800*'dofinansowanie umów o pracę'!$D$8,H26*'dofinansowanie umów o pracę'!$D$8),2)</f>
        <v>0</v>
      </c>
      <c r="M26" s="66">
        <f>IFERROR(ROUND(IF(H26&gt;2800,I26/H26*2800,I26)*J26*'dofinansowanie umów o pracę'!$D$8,2),0)</f>
        <v>0</v>
      </c>
      <c r="N26" s="66">
        <f>ROUND(IF(H26&gt;2800,K26/H26*2800,K26)*J26*'dofinansowanie umów o pracę'!$D$8,2)</f>
        <v>0</v>
      </c>
      <c r="O26" s="66">
        <f t="shared" si="1"/>
        <v>0</v>
      </c>
      <c r="P26" s="66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>
      <c r="A27" s="52">
        <v>19</v>
      </c>
      <c r="B27" s="89"/>
      <c r="C27" s="89"/>
      <c r="D27" s="75"/>
      <c r="E27" s="76"/>
      <c r="F27" s="77"/>
      <c r="G27" s="78">
        <v>0</v>
      </c>
      <c r="H27" s="79">
        <v>0</v>
      </c>
      <c r="I27" s="79">
        <v>0</v>
      </c>
      <c r="J27" s="80">
        <v>1</v>
      </c>
      <c r="K27" s="79">
        <v>0</v>
      </c>
      <c r="L27" s="65">
        <f>ROUND(IF(H27&gt;=2800,2800*'dofinansowanie umów o pracę'!$D$8,H27*'dofinansowanie umów o pracę'!$D$8),2)</f>
        <v>0</v>
      </c>
      <c r="M27" s="66">
        <f>IFERROR(ROUND(IF(H27&gt;2800,I27/H27*2800,I27)*J27*'dofinansowanie umów o pracę'!$D$8,2),0)</f>
        <v>0</v>
      </c>
      <c r="N27" s="66">
        <f>ROUND(IF(H27&gt;2800,K27/H27*2800,K27)*J27*'dofinansowanie umów o pracę'!$D$8,2)</f>
        <v>0</v>
      </c>
      <c r="O27" s="66">
        <f t="shared" si="1"/>
        <v>0</v>
      </c>
      <c r="P27" s="66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>
      <c r="A28" s="52">
        <v>20</v>
      </c>
      <c r="B28" s="89"/>
      <c r="C28" s="89"/>
      <c r="D28" s="75"/>
      <c r="E28" s="76"/>
      <c r="F28" s="77"/>
      <c r="G28" s="78">
        <v>0</v>
      </c>
      <c r="H28" s="79">
        <v>0</v>
      </c>
      <c r="I28" s="79">
        <v>0</v>
      </c>
      <c r="J28" s="80">
        <v>1</v>
      </c>
      <c r="K28" s="79">
        <v>0</v>
      </c>
      <c r="L28" s="65">
        <f>ROUND(IF(H28&gt;=2800,2800*'dofinansowanie umów o pracę'!$D$8,H28*'dofinansowanie umów o pracę'!$D$8),2)</f>
        <v>0</v>
      </c>
      <c r="M28" s="66">
        <f>IFERROR(ROUND(IF(H28&gt;2800,I28/H28*2800,I28)*J28*'dofinansowanie umów o pracę'!$D$8,2),0)</f>
        <v>0</v>
      </c>
      <c r="N28" s="66">
        <f>ROUND(IF(H28&gt;2800,K28/H28*2800,K28)*J28*'dofinansowanie umów o pracę'!$D$8,2)</f>
        <v>0</v>
      </c>
      <c r="O28" s="66">
        <f t="shared" si="1"/>
        <v>0</v>
      </c>
      <c r="P28" s="66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>
      <c r="A29" s="52">
        <v>21</v>
      </c>
      <c r="B29" s="89"/>
      <c r="C29" s="89"/>
      <c r="D29" s="75"/>
      <c r="E29" s="76"/>
      <c r="F29" s="77"/>
      <c r="G29" s="78">
        <v>0</v>
      </c>
      <c r="H29" s="79">
        <v>0</v>
      </c>
      <c r="I29" s="79">
        <v>0</v>
      </c>
      <c r="J29" s="80">
        <v>1</v>
      </c>
      <c r="K29" s="79">
        <v>0</v>
      </c>
      <c r="L29" s="65">
        <f>ROUND(IF(H29&gt;=2800,2800*'dofinansowanie umów o pracę'!$D$8,H29*'dofinansowanie umów o pracę'!$D$8),2)</f>
        <v>0</v>
      </c>
      <c r="M29" s="66">
        <f>IFERROR(ROUND(IF(H29&gt;2800,I29/H29*2800,I29)*J29*'dofinansowanie umów o pracę'!$D$8,2),0)</f>
        <v>0</v>
      </c>
      <c r="N29" s="66">
        <f>ROUND(IF(H29&gt;2800,K29/H29*2800,K29)*J29*'dofinansowanie umów o pracę'!$D$8,2)</f>
        <v>0</v>
      </c>
      <c r="O29" s="66">
        <f t="shared" si="1"/>
        <v>0</v>
      </c>
      <c r="P29" s="66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>
      <c r="A30" s="52">
        <v>22</v>
      </c>
      <c r="B30" s="89"/>
      <c r="C30" s="89"/>
      <c r="D30" s="75"/>
      <c r="E30" s="76"/>
      <c r="F30" s="77"/>
      <c r="G30" s="78">
        <v>0</v>
      </c>
      <c r="H30" s="79">
        <v>0</v>
      </c>
      <c r="I30" s="79">
        <v>0</v>
      </c>
      <c r="J30" s="80">
        <v>1</v>
      </c>
      <c r="K30" s="79">
        <v>0</v>
      </c>
      <c r="L30" s="65">
        <f>ROUND(IF(H30&gt;=2800,2800*'dofinansowanie umów o pracę'!$D$8,H30*'dofinansowanie umów o pracę'!$D$8),2)</f>
        <v>0</v>
      </c>
      <c r="M30" s="66">
        <f>IFERROR(ROUND(IF(H30&gt;2800,I30/H30*2800,I30)*J30*'dofinansowanie umów o pracę'!$D$8,2),0)</f>
        <v>0</v>
      </c>
      <c r="N30" s="66">
        <f>ROUND(IF(H30&gt;2800,K30/H30*2800,K30)*J30*'dofinansowanie umów o pracę'!$D$8,2)</f>
        <v>0</v>
      </c>
      <c r="O30" s="66">
        <f t="shared" si="1"/>
        <v>0</v>
      </c>
      <c r="P30" s="66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>
      <c r="A31" s="52">
        <v>23</v>
      </c>
      <c r="B31" s="89"/>
      <c r="C31" s="89"/>
      <c r="D31" s="75"/>
      <c r="E31" s="76"/>
      <c r="F31" s="77"/>
      <c r="G31" s="78">
        <v>0</v>
      </c>
      <c r="H31" s="79">
        <v>0</v>
      </c>
      <c r="I31" s="79">
        <v>0</v>
      </c>
      <c r="J31" s="80">
        <v>1</v>
      </c>
      <c r="K31" s="79">
        <v>0</v>
      </c>
      <c r="L31" s="65">
        <f>ROUND(IF(H31&gt;=2800,2800*'dofinansowanie umów o pracę'!$D$8,H31*'dofinansowanie umów o pracę'!$D$8),2)</f>
        <v>0</v>
      </c>
      <c r="M31" s="66">
        <f>IFERROR(ROUND(IF(H31&gt;2800,I31/H31*2800,I31)*J31*'dofinansowanie umów o pracę'!$D$8,2),0)</f>
        <v>0</v>
      </c>
      <c r="N31" s="66">
        <f>ROUND(IF(H31&gt;2800,K31/H31*2800,K31)*J31*'dofinansowanie umów o pracę'!$D$8,2)</f>
        <v>0</v>
      </c>
      <c r="O31" s="66">
        <f t="shared" si="1"/>
        <v>0</v>
      </c>
      <c r="P31" s="66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>
      <c r="A32" s="52">
        <v>24</v>
      </c>
      <c r="B32" s="89"/>
      <c r="C32" s="89"/>
      <c r="D32" s="75"/>
      <c r="E32" s="76"/>
      <c r="F32" s="77"/>
      <c r="G32" s="78">
        <v>0</v>
      </c>
      <c r="H32" s="79">
        <v>0</v>
      </c>
      <c r="I32" s="79">
        <v>0</v>
      </c>
      <c r="J32" s="80">
        <v>1</v>
      </c>
      <c r="K32" s="79">
        <v>0</v>
      </c>
      <c r="L32" s="65">
        <f>ROUND(IF(H32&gt;=2800,2800*'dofinansowanie umów o pracę'!$D$8,H32*'dofinansowanie umów o pracę'!$D$8),2)</f>
        <v>0</v>
      </c>
      <c r="M32" s="66">
        <f>IFERROR(ROUND(IF(H32&gt;2800,I32/H32*2800,I32)*J32*'dofinansowanie umów o pracę'!$D$8,2),0)</f>
        <v>0</v>
      </c>
      <c r="N32" s="66">
        <f>ROUND(IF(H32&gt;2800,K32/H32*2800,K32)*J32*'dofinansowanie umów o pracę'!$D$8,2)</f>
        <v>0</v>
      </c>
      <c r="O32" s="66">
        <f t="shared" si="1"/>
        <v>0</v>
      </c>
      <c r="P32" s="66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>
      <c r="A33" s="52">
        <v>25</v>
      </c>
      <c r="B33" s="89"/>
      <c r="C33" s="89"/>
      <c r="D33" s="75"/>
      <c r="E33" s="76"/>
      <c r="F33" s="77"/>
      <c r="G33" s="78">
        <v>0</v>
      </c>
      <c r="H33" s="79">
        <v>0</v>
      </c>
      <c r="I33" s="79">
        <v>0</v>
      </c>
      <c r="J33" s="80">
        <v>1</v>
      </c>
      <c r="K33" s="79">
        <v>0</v>
      </c>
      <c r="L33" s="65">
        <f>ROUND(IF(H33&gt;=2800,2800*'dofinansowanie umów o pracę'!$D$8,H33*'dofinansowanie umów o pracę'!$D$8),2)</f>
        <v>0</v>
      </c>
      <c r="M33" s="66">
        <f>IFERROR(ROUND(IF(H33&gt;2800,I33/H33*2800,I33)*J33*'dofinansowanie umów o pracę'!$D$8,2),0)</f>
        <v>0</v>
      </c>
      <c r="N33" s="66">
        <f>ROUND(IF(H33&gt;2800,K33/H33*2800,K33)*J33*'dofinansowanie umów o pracę'!$D$8,2)</f>
        <v>0</v>
      </c>
      <c r="O33" s="66">
        <f t="shared" si="1"/>
        <v>0</v>
      </c>
      <c r="P33" s="66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>
      <c r="A34" s="52">
        <v>26</v>
      </c>
      <c r="B34" s="89"/>
      <c r="C34" s="89"/>
      <c r="D34" s="75"/>
      <c r="E34" s="76"/>
      <c r="F34" s="77"/>
      <c r="G34" s="78">
        <v>0</v>
      </c>
      <c r="H34" s="79">
        <v>0</v>
      </c>
      <c r="I34" s="79">
        <v>0</v>
      </c>
      <c r="J34" s="80">
        <v>1</v>
      </c>
      <c r="K34" s="79">
        <v>0</v>
      </c>
      <c r="L34" s="65">
        <f>ROUND(IF(H34&gt;=2800,2800*'dofinansowanie umów o pracę'!$D$8,H34*'dofinansowanie umów o pracę'!$D$8),2)</f>
        <v>0</v>
      </c>
      <c r="M34" s="66">
        <f>IFERROR(ROUND(IF(H34&gt;2800,I34/H34*2800,I34)*J34*'dofinansowanie umów o pracę'!$D$8,2),0)</f>
        <v>0</v>
      </c>
      <c r="N34" s="66">
        <f>ROUND(IF(H34&gt;2800,K34/H34*2800,K34)*J34*'dofinansowanie umów o pracę'!$D$8,2)</f>
        <v>0</v>
      </c>
      <c r="O34" s="66">
        <f t="shared" si="1"/>
        <v>0</v>
      </c>
      <c r="P34" s="66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>
      <c r="A35" s="52">
        <v>27</v>
      </c>
      <c r="B35" s="89"/>
      <c r="C35" s="89"/>
      <c r="D35" s="75"/>
      <c r="E35" s="76"/>
      <c r="F35" s="77"/>
      <c r="G35" s="78">
        <v>0</v>
      </c>
      <c r="H35" s="79">
        <v>0</v>
      </c>
      <c r="I35" s="79">
        <v>0</v>
      </c>
      <c r="J35" s="80">
        <v>1</v>
      </c>
      <c r="K35" s="79">
        <v>0</v>
      </c>
      <c r="L35" s="65">
        <f>ROUND(IF(H35&gt;=2800,2800*'dofinansowanie umów o pracę'!$D$8,H35*'dofinansowanie umów o pracę'!$D$8),2)</f>
        <v>0</v>
      </c>
      <c r="M35" s="66">
        <f>IFERROR(ROUND(IF(H35&gt;2800,I35/H35*2800,I35)*J35*'dofinansowanie umów o pracę'!$D$8,2),0)</f>
        <v>0</v>
      </c>
      <c r="N35" s="66">
        <f>ROUND(IF(H35&gt;2800,K35/H35*2800,K35)*J35*'dofinansowanie umów o pracę'!$D$8,2)</f>
        <v>0</v>
      </c>
      <c r="O35" s="66">
        <f t="shared" si="1"/>
        <v>0</v>
      </c>
      <c r="P35" s="66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>
      <c r="A36" s="52">
        <v>28</v>
      </c>
      <c r="B36" s="89"/>
      <c r="C36" s="89"/>
      <c r="D36" s="75"/>
      <c r="E36" s="76"/>
      <c r="F36" s="77"/>
      <c r="G36" s="78">
        <v>0</v>
      </c>
      <c r="H36" s="79">
        <v>0</v>
      </c>
      <c r="I36" s="79">
        <v>0</v>
      </c>
      <c r="J36" s="80">
        <v>1</v>
      </c>
      <c r="K36" s="79">
        <v>0</v>
      </c>
      <c r="L36" s="65">
        <f>ROUND(IF(H36&gt;=2800,2800*'dofinansowanie umów o pracę'!$D$8,H36*'dofinansowanie umów o pracę'!$D$8),2)</f>
        <v>0</v>
      </c>
      <c r="M36" s="66">
        <f>IFERROR(ROUND(IF(H36&gt;2800,I36/H36*2800,I36)*J36*'dofinansowanie umów o pracę'!$D$8,2),0)</f>
        <v>0</v>
      </c>
      <c r="N36" s="66">
        <f>ROUND(IF(H36&gt;2800,K36/H36*2800,K36)*J36*'dofinansowanie umów o pracę'!$D$8,2)</f>
        <v>0</v>
      </c>
      <c r="O36" s="66">
        <f t="shared" si="1"/>
        <v>0</v>
      </c>
      <c r="P36" s="66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>
      <c r="A37" s="52">
        <v>29</v>
      </c>
      <c r="B37" s="89"/>
      <c r="C37" s="89"/>
      <c r="D37" s="75"/>
      <c r="E37" s="76"/>
      <c r="F37" s="77"/>
      <c r="G37" s="78">
        <v>0</v>
      </c>
      <c r="H37" s="79">
        <v>0</v>
      </c>
      <c r="I37" s="79">
        <v>0</v>
      </c>
      <c r="J37" s="80">
        <v>1</v>
      </c>
      <c r="K37" s="79">
        <v>0</v>
      </c>
      <c r="L37" s="65">
        <f>ROUND(IF(H37&gt;=2800,2800*'dofinansowanie umów o pracę'!$D$8,H37*'dofinansowanie umów o pracę'!$D$8),2)</f>
        <v>0</v>
      </c>
      <c r="M37" s="66">
        <f>IFERROR(ROUND(IF(H37&gt;2800,I37/H37*2800,I37)*J37*'dofinansowanie umów o pracę'!$D$8,2),0)</f>
        <v>0</v>
      </c>
      <c r="N37" s="66">
        <f>ROUND(IF(H37&gt;2800,K37/H37*2800,K37)*J37*'dofinansowanie umów o pracę'!$D$8,2)</f>
        <v>0</v>
      </c>
      <c r="O37" s="66">
        <f t="shared" si="1"/>
        <v>0</v>
      </c>
      <c r="P37" s="66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>
      <c r="A38" s="52">
        <v>30</v>
      </c>
      <c r="B38" s="89"/>
      <c r="C38" s="89"/>
      <c r="D38" s="75"/>
      <c r="E38" s="76"/>
      <c r="F38" s="77"/>
      <c r="G38" s="78">
        <v>0</v>
      </c>
      <c r="H38" s="79">
        <v>0</v>
      </c>
      <c r="I38" s="79">
        <v>0</v>
      </c>
      <c r="J38" s="80">
        <v>1</v>
      </c>
      <c r="K38" s="79">
        <v>0</v>
      </c>
      <c r="L38" s="65">
        <f>ROUND(IF(H38&gt;=2800,2800*'dofinansowanie umów o pracę'!$D$8,H38*'dofinansowanie umów o pracę'!$D$8),2)</f>
        <v>0</v>
      </c>
      <c r="M38" s="66">
        <f>IFERROR(ROUND(IF(H38&gt;2800,I38/H38*2800,I38)*J38*'dofinansowanie umów o pracę'!$D$8,2),0)</f>
        <v>0</v>
      </c>
      <c r="N38" s="66">
        <f>ROUND(IF(H38&gt;2800,K38/H38*2800,K38)*J38*'dofinansowanie umów o pracę'!$D$8,2)</f>
        <v>0</v>
      </c>
      <c r="O38" s="66">
        <f t="shared" si="1"/>
        <v>0</v>
      </c>
      <c r="P38" s="66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>
      <c r="A39" s="52">
        <v>31</v>
      </c>
      <c r="B39" s="89"/>
      <c r="C39" s="89"/>
      <c r="D39" s="75"/>
      <c r="E39" s="76"/>
      <c r="F39" s="77"/>
      <c r="G39" s="78">
        <v>0</v>
      </c>
      <c r="H39" s="79">
        <v>0</v>
      </c>
      <c r="I39" s="79">
        <v>0</v>
      </c>
      <c r="J39" s="80">
        <v>1</v>
      </c>
      <c r="K39" s="79">
        <v>0</v>
      </c>
      <c r="L39" s="65">
        <f>ROUND(IF(H39&gt;=2800,2800*'dofinansowanie umów o pracę'!$D$8,H39*'dofinansowanie umów o pracę'!$D$8),2)</f>
        <v>0</v>
      </c>
      <c r="M39" s="66">
        <f>IFERROR(ROUND(IF(H39&gt;2800,I39/H39*2800,I39)*J39*'dofinansowanie umów o pracę'!$D$8,2),0)</f>
        <v>0</v>
      </c>
      <c r="N39" s="66">
        <f>ROUND(IF(H39&gt;2800,K39/H39*2800,K39)*J39*'dofinansowanie umów o pracę'!$D$8,2)</f>
        <v>0</v>
      </c>
      <c r="O39" s="66">
        <f t="shared" si="1"/>
        <v>0</v>
      </c>
      <c r="P39" s="66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>
      <c r="A40" s="52">
        <v>32</v>
      </c>
      <c r="B40" s="89"/>
      <c r="C40" s="89"/>
      <c r="D40" s="75"/>
      <c r="E40" s="76"/>
      <c r="F40" s="77"/>
      <c r="G40" s="78">
        <v>0</v>
      </c>
      <c r="H40" s="79">
        <v>0</v>
      </c>
      <c r="I40" s="79">
        <v>0</v>
      </c>
      <c r="J40" s="80">
        <v>1</v>
      </c>
      <c r="K40" s="79">
        <v>0</v>
      </c>
      <c r="L40" s="65">
        <f>ROUND(IF(H40&gt;=2800,2800*'dofinansowanie umów o pracę'!$D$8,H40*'dofinansowanie umów o pracę'!$D$8),2)</f>
        <v>0</v>
      </c>
      <c r="M40" s="66">
        <f>IFERROR(ROUND(IF(H40&gt;2800,I40/H40*2800,I40)*J40*'dofinansowanie umów o pracę'!$D$8,2),0)</f>
        <v>0</v>
      </c>
      <c r="N40" s="66">
        <f>ROUND(IF(H40&gt;2800,K40/H40*2800,K40)*J40*'dofinansowanie umów o pracę'!$D$8,2)</f>
        <v>0</v>
      </c>
      <c r="O40" s="66">
        <f t="shared" si="1"/>
        <v>0</v>
      </c>
      <c r="P40" s="66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>
      <c r="A41" s="52">
        <v>33</v>
      </c>
      <c r="B41" s="89"/>
      <c r="C41" s="89"/>
      <c r="D41" s="75"/>
      <c r="E41" s="76"/>
      <c r="F41" s="77"/>
      <c r="G41" s="78">
        <v>0</v>
      </c>
      <c r="H41" s="79">
        <v>0</v>
      </c>
      <c r="I41" s="79">
        <v>0</v>
      </c>
      <c r="J41" s="80">
        <v>1</v>
      </c>
      <c r="K41" s="79">
        <v>0</v>
      </c>
      <c r="L41" s="65">
        <f>ROUND(IF(H41&gt;=2800,2800*'dofinansowanie umów o pracę'!$D$8,H41*'dofinansowanie umów o pracę'!$D$8),2)</f>
        <v>0</v>
      </c>
      <c r="M41" s="66">
        <f>IFERROR(ROUND(IF(H41&gt;2800,I41/H41*2800,I41)*J41*'dofinansowanie umów o pracę'!$D$8,2),0)</f>
        <v>0</v>
      </c>
      <c r="N41" s="66">
        <f>ROUND(IF(H41&gt;2800,K41/H41*2800,K41)*J41*'dofinansowanie umów o pracę'!$D$8,2)</f>
        <v>0</v>
      </c>
      <c r="O41" s="66">
        <f t="shared" si="1"/>
        <v>0</v>
      </c>
      <c r="P41" s="66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>
      <c r="A42" s="52">
        <v>34</v>
      </c>
      <c r="B42" s="89"/>
      <c r="C42" s="89"/>
      <c r="D42" s="75"/>
      <c r="E42" s="76"/>
      <c r="F42" s="77"/>
      <c r="G42" s="78">
        <v>0</v>
      </c>
      <c r="H42" s="79">
        <v>0</v>
      </c>
      <c r="I42" s="79">
        <v>0</v>
      </c>
      <c r="J42" s="80">
        <v>1</v>
      </c>
      <c r="K42" s="79">
        <v>0</v>
      </c>
      <c r="L42" s="65">
        <f>ROUND(IF(H42&gt;=2800,2800*'dofinansowanie umów o pracę'!$D$8,H42*'dofinansowanie umów o pracę'!$D$8),2)</f>
        <v>0</v>
      </c>
      <c r="M42" s="66">
        <f>IFERROR(ROUND(IF(H42&gt;2800,I42/H42*2800,I42)*J42*'dofinansowanie umów o pracę'!$D$8,2),0)</f>
        <v>0</v>
      </c>
      <c r="N42" s="66">
        <f>ROUND(IF(H42&gt;2800,K42/H42*2800,K42)*J42*'dofinansowanie umów o pracę'!$D$8,2)</f>
        <v>0</v>
      </c>
      <c r="O42" s="66">
        <f t="shared" si="1"/>
        <v>0</v>
      </c>
      <c r="P42" s="66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>
      <c r="A43" s="52">
        <v>35</v>
      </c>
      <c r="B43" s="89"/>
      <c r="C43" s="89"/>
      <c r="D43" s="75"/>
      <c r="E43" s="76"/>
      <c r="F43" s="77"/>
      <c r="G43" s="78">
        <v>0</v>
      </c>
      <c r="H43" s="79">
        <v>0</v>
      </c>
      <c r="I43" s="79">
        <v>0</v>
      </c>
      <c r="J43" s="80">
        <v>1</v>
      </c>
      <c r="K43" s="79">
        <v>0</v>
      </c>
      <c r="L43" s="65">
        <f>ROUND(IF(H43&gt;=2800,2800*'dofinansowanie umów o pracę'!$D$8,H43*'dofinansowanie umów o pracę'!$D$8),2)</f>
        <v>0</v>
      </c>
      <c r="M43" s="66">
        <f>IFERROR(ROUND(IF(H43&gt;2800,I43/H43*2800,I43)*J43*'dofinansowanie umów o pracę'!$D$8,2),0)</f>
        <v>0</v>
      </c>
      <c r="N43" s="66">
        <f>ROUND(IF(H43&gt;2800,K43/H43*2800,K43)*J43*'dofinansowanie umów o pracę'!$D$8,2)</f>
        <v>0</v>
      </c>
      <c r="O43" s="66">
        <f t="shared" si="1"/>
        <v>0</v>
      </c>
      <c r="P43" s="66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>
      <c r="A44" s="52">
        <v>36</v>
      </c>
      <c r="B44" s="89"/>
      <c r="C44" s="89"/>
      <c r="D44" s="75"/>
      <c r="E44" s="76"/>
      <c r="F44" s="77"/>
      <c r="G44" s="78">
        <v>0</v>
      </c>
      <c r="H44" s="79">
        <v>0</v>
      </c>
      <c r="I44" s="79">
        <v>0</v>
      </c>
      <c r="J44" s="80">
        <v>1</v>
      </c>
      <c r="K44" s="79">
        <v>0</v>
      </c>
      <c r="L44" s="65">
        <f>ROUND(IF(H44&gt;=2800,2800*'dofinansowanie umów o pracę'!$D$8,H44*'dofinansowanie umów o pracę'!$D$8),2)</f>
        <v>0</v>
      </c>
      <c r="M44" s="66">
        <f>IFERROR(ROUND(IF(H44&gt;2800,I44/H44*2800,I44)*J44*'dofinansowanie umów o pracę'!$D$8,2),0)</f>
        <v>0</v>
      </c>
      <c r="N44" s="66">
        <f>ROUND(IF(H44&gt;2800,K44/H44*2800,K44)*J44*'dofinansowanie umów o pracę'!$D$8,2)</f>
        <v>0</v>
      </c>
      <c r="O44" s="66">
        <f t="shared" si="1"/>
        <v>0</v>
      </c>
      <c r="P44" s="66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>
      <c r="A45" s="52">
        <v>37</v>
      </c>
      <c r="B45" s="89"/>
      <c r="C45" s="89"/>
      <c r="D45" s="75"/>
      <c r="E45" s="76"/>
      <c r="F45" s="77"/>
      <c r="G45" s="78">
        <v>0</v>
      </c>
      <c r="H45" s="79">
        <v>0</v>
      </c>
      <c r="I45" s="79">
        <v>0</v>
      </c>
      <c r="J45" s="80">
        <v>1</v>
      </c>
      <c r="K45" s="79">
        <v>0</v>
      </c>
      <c r="L45" s="65">
        <f>ROUND(IF(H45&gt;=2800,2800*'dofinansowanie umów o pracę'!$D$8,H45*'dofinansowanie umów o pracę'!$D$8),2)</f>
        <v>0</v>
      </c>
      <c r="M45" s="66">
        <f>IFERROR(ROUND(IF(H45&gt;2800,I45/H45*2800,I45)*J45*'dofinansowanie umów o pracę'!$D$8,2),0)</f>
        <v>0</v>
      </c>
      <c r="N45" s="66">
        <f>ROUND(IF(H45&gt;2800,K45/H45*2800,K45)*J45*'dofinansowanie umów o pracę'!$D$8,2)</f>
        <v>0</v>
      </c>
      <c r="O45" s="66">
        <f t="shared" si="1"/>
        <v>0</v>
      </c>
      <c r="P45" s="66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>
      <c r="A46" s="52">
        <v>38</v>
      </c>
      <c r="B46" s="89"/>
      <c r="C46" s="89"/>
      <c r="D46" s="75"/>
      <c r="E46" s="76"/>
      <c r="F46" s="77"/>
      <c r="G46" s="78">
        <v>0</v>
      </c>
      <c r="H46" s="79">
        <v>0</v>
      </c>
      <c r="I46" s="79">
        <v>0</v>
      </c>
      <c r="J46" s="80">
        <v>1</v>
      </c>
      <c r="K46" s="79">
        <v>0</v>
      </c>
      <c r="L46" s="65">
        <f>ROUND(IF(H46&gt;=2800,2800*'dofinansowanie umów o pracę'!$D$8,H46*'dofinansowanie umów o pracę'!$D$8),2)</f>
        <v>0</v>
      </c>
      <c r="M46" s="66">
        <f>IFERROR(ROUND(IF(H46&gt;2800,I46/H46*2800,I46)*J46*'dofinansowanie umów o pracę'!$D$8,2),0)</f>
        <v>0</v>
      </c>
      <c r="N46" s="66">
        <f>ROUND(IF(H46&gt;2800,K46/H46*2800,K46)*J46*'dofinansowanie umów o pracę'!$D$8,2)</f>
        <v>0</v>
      </c>
      <c r="O46" s="66">
        <f t="shared" si="1"/>
        <v>0</v>
      </c>
      <c r="P46" s="66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>
      <c r="A47" s="52">
        <v>39</v>
      </c>
      <c r="B47" s="89"/>
      <c r="C47" s="89"/>
      <c r="D47" s="75"/>
      <c r="E47" s="76"/>
      <c r="F47" s="77"/>
      <c r="G47" s="78">
        <v>0</v>
      </c>
      <c r="H47" s="79">
        <v>0</v>
      </c>
      <c r="I47" s="79">
        <v>0</v>
      </c>
      <c r="J47" s="80">
        <v>1</v>
      </c>
      <c r="K47" s="79">
        <v>0</v>
      </c>
      <c r="L47" s="65">
        <f>ROUND(IF(H47&gt;=2800,2800*'dofinansowanie umów o pracę'!$D$8,H47*'dofinansowanie umów o pracę'!$D$8),2)</f>
        <v>0</v>
      </c>
      <c r="M47" s="66">
        <f>IFERROR(ROUND(IF(H47&gt;2800,I47/H47*2800,I47)*J47*'dofinansowanie umów o pracę'!$D$8,2),0)</f>
        <v>0</v>
      </c>
      <c r="N47" s="66">
        <f>ROUND(IF(H47&gt;2800,K47/H47*2800,K47)*J47*'dofinansowanie umów o pracę'!$D$8,2)</f>
        <v>0</v>
      </c>
      <c r="O47" s="66">
        <f t="shared" si="1"/>
        <v>0</v>
      </c>
      <c r="P47" s="66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>
      <c r="A48" s="52">
        <v>40</v>
      </c>
      <c r="B48" s="89"/>
      <c r="C48" s="89"/>
      <c r="D48" s="75"/>
      <c r="E48" s="76"/>
      <c r="F48" s="77"/>
      <c r="G48" s="78">
        <v>0</v>
      </c>
      <c r="H48" s="79">
        <v>0</v>
      </c>
      <c r="I48" s="79">
        <v>0</v>
      </c>
      <c r="J48" s="80">
        <v>1</v>
      </c>
      <c r="K48" s="79">
        <v>0</v>
      </c>
      <c r="L48" s="65">
        <f>ROUND(IF(H48&gt;=2800,2800*'dofinansowanie umów o pracę'!$D$8,H48*'dofinansowanie umów o pracę'!$D$8),2)</f>
        <v>0</v>
      </c>
      <c r="M48" s="66">
        <f>IFERROR(ROUND(IF(H48&gt;2800,I48/H48*2800,I48)*J48*'dofinansowanie umów o pracę'!$D$8,2),0)</f>
        <v>0</v>
      </c>
      <c r="N48" s="66">
        <f>ROUND(IF(H48&gt;2800,K48/H48*2800,K48)*J48*'dofinansowanie umów o pracę'!$D$8,2)</f>
        <v>0</v>
      </c>
      <c r="O48" s="66">
        <f t="shared" si="1"/>
        <v>0</v>
      </c>
      <c r="P48" s="66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>
      <c r="A49" s="52">
        <v>41</v>
      </c>
      <c r="B49" s="89"/>
      <c r="C49" s="89"/>
      <c r="D49" s="75"/>
      <c r="E49" s="76"/>
      <c r="F49" s="77"/>
      <c r="G49" s="78">
        <v>0</v>
      </c>
      <c r="H49" s="79">
        <v>0</v>
      </c>
      <c r="I49" s="79">
        <v>0</v>
      </c>
      <c r="J49" s="80">
        <v>1</v>
      </c>
      <c r="K49" s="79">
        <v>0</v>
      </c>
      <c r="L49" s="65">
        <f>ROUND(IF(H49&gt;=2800,2800*'dofinansowanie umów o pracę'!$D$8,H49*'dofinansowanie umów o pracę'!$D$8),2)</f>
        <v>0</v>
      </c>
      <c r="M49" s="66">
        <f>IFERROR(ROUND(IF(H49&gt;2800,I49/H49*2800,I49)*J49*'dofinansowanie umów o pracę'!$D$8,2),0)</f>
        <v>0</v>
      </c>
      <c r="N49" s="66">
        <f>ROUND(IF(H49&gt;2800,K49/H49*2800,K49)*J49*'dofinansowanie umów o pracę'!$D$8,2)</f>
        <v>0</v>
      </c>
      <c r="O49" s="66">
        <f t="shared" si="1"/>
        <v>0</v>
      </c>
      <c r="P49" s="66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>
      <c r="A50" s="52">
        <v>42</v>
      </c>
      <c r="B50" s="89"/>
      <c r="C50" s="89"/>
      <c r="D50" s="75"/>
      <c r="E50" s="76"/>
      <c r="F50" s="77"/>
      <c r="G50" s="78">
        <v>0</v>
      </c>
      <c r="H50" s="79">
        <v>0</v>
      </c>
      <c r="I50" s="79">
        <v>0</v>
      </c>
      <c r="J50" s="80">
        <v>1</v>
      </c>
      <c r="K50" s="79">
        <v>0</v>
      </c>
      <c r="L50" s="65">
        <f>ROUND(IF(H50&gt;=2800,2800*'dofinansowanie umów o pracę'!$D$8,H50*'dofinansowanie umów o pracę'!$D$8),2)</f>
        <v>0</v>
      </c>
      <c r="M50" s="66">
        <f>IFERROR(ROUND(IF(H50&gt;2800,I50/H50*2800,I50)*J50*'dofinansowanie umów o pracę'!$D$8,2),0)</f>
        <v>0</v>
      </c>
      <c r="N50" s="66">
        <f>ROUND(IF(H50&gt;2800,K50/H50*2800,K50)*J50*'dofinansowanie umów o pracę'!$D$8,2)</f>
        <v>0</v>
      </c>
      <c r="O50" s="66">
        <f t="shared" si="1"/>
        <v>0</v>
      </c>
      <c r="P50" s="66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>
      <c r="A51" s="52">
        <v>43</v>
      </c>
      <c r="B51" s="89"/>
      <c r="C51" s="89"/>
      <c r="D51" s="75"/>
      <c r="E51" s="76"/>
      <c r="F51" s="77"/>
      <c r="G51" s="78">
        <v>0</v>
      </c>
      <c r="H51" s="79">
        <v>0</v>
      </c>
      <c r="I51" s="79">
        <v>0</v>
      </c>
      <c r="J51" s="80">
        <v>1</v>
      </c>
      <c r="K51" s="79">
        <v>0</v>
      </c>
      <c r="L51" s="65">
        <f>ROUND(IF(H51&gt;=2800,2800*'dofinansowanie umów o pracę'!$D$8,H51*'dofinansowanie umów o pracę'!$D$8),2)</f>
        <v>0</v>
      </c>
      <c r="M51" s="66">
        <f>IFERROR(ROUND(IF(H51&gt;2800,I51/H51*2800,I51)*J51*'dofinansowanie umów o pracę'!$D$8,2),0)</f>
        <v>0</v>
      </c>
      <c r="N51" s="66">
        <f>ROUND(IF(H51&gt;2800,K51/H51*2800,K51)*J51*'dofinansowanie umów o pracę'!$D$8,2)</f>
        <v>0</v>
      </c>
      <c r="O51" s="66">
        <f t="shared" si="1"/>
        <v>0</v>
      </c>
      <c r="P51" s="66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>
      <c r="A52" s="52">
        <v>44</v>
      </c>
      <c r="B52" s="89"/>
      <c r="C52" s="89"/>
      <c r="D52" s="75"/>
      <c r="E52" s="76"/>
      <c r="F52" s="77"/>
      <c r="G52" s="78">
        <v>0</v>
      </c>
      <c r="H52" s="79">
        <v>0</v>
      </c>
      <c r="I52" s="79">
        <v>0</v>
      </c>
      <c r="J52" s="80">
        <v>1</v>
      </c>
      <c r="K52" s="79">
        <v>0</v>
      </c>
      <c r="L52" s="65">
        <f>ROUND(IF(H52&gt;=2800,2800*'dofinansowanie umów o pracę'!$D$8,H52*'dofinansowanie umów o pracę'!$D$8),2)</f>
        <v>0</v>
      </c>
      <c r="M52" s="66">
        <f>IFERROR(ROUND(IF(H52&gt;2800,I52/H52*2800,I52)*J52*'dofinansowanie umów o pracę'!$D$8,2),0)</f>
        <v>0</v>
      </c>
      <c r="N52" s="66">
        <f>ROUND(IF(H52&gt;2800,K52/H52*2800,K52)*J52*'dofinansowanie umów o pracę'!$D$8,2)</f>
        <v>0</v>
      </c>
      <c r="O52" s="66">
        <f t="shared" si="1"/>
        <v>0</v>
      </c>
      <c r="P52" s="66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>
      <c r="A53" s="52">
        <v>45</v>
      </c>
      <c r="B53" s="89"/>
      <c r="C53" s="89"/>
      <c r="D53" s="75"/>
      <c r="E53" s="76"/>
      <c r="F53" s="77"/>
      <c r="G53" s="78">
        <v>0</v>
      </c>
      <c r="H53" s="79">
        <v>0</v>
      </c>
      <c r="I53" s="79">
        <v>0</v>
      </c>
      <c r="J53" s="80">
        <v>1</v>
      </c>
      <c r="K53" s="79">
        <v>0</v>
      </c>
      <c r="L53" s="65">
        <f>ROUND(IF(H53&gt;=2800,2800*'dofinansowanie umów o pracę'!$D$8,H53*'dofinansowanie umów o pracę'!$D$8),2)</f>
        <v>0</v>
      </c>
      <c r="M53" s="66">
        <f>IFERROR(ROUND(IF(H53&gt;2800,I53/H53*2800,I53)*J53*'dofinansowanie umów o pracę'!$D$8,2),0)</f>
        <v>0</v>
      </c>
      <c r="N53" s="66">
        <f>ROUND(IF(H53&gt;2800,K53/H53*2800,K53)*J53*'dofinansowanie umów o pracę'!$D$8,2)</f>
        <v>0</v>
      </c>
      <c r="O53" s="66">
        <f t="shared" si="1"/>
        <v>0</v>
      </c>
      <c r="P53" s="66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>
      <c r="A54" s="52">
        <v>46</v>
      </c>
      <c r="B54" s="89"/>
      <c r="C54" s="89"/>
      <c r="D54" s="75"/>
      <c r="E54" s="76"/>
      <c r="F54" s="77"/>
      <c r="G54" s="78">
        <v>0</v>
      </c>
      <c r="H54" s="79">
        <v>0</v>
      </c>
      <c r="I54" s="79">
        <v>0</v>
      </c>
      <c r="J54" s="80">
        <v>1</v>
      </c>
      <c r="K54" s="79">
        <v>0</v>
      </c>
      <c r="L54" s="65">
        <f>ROUND(IF(H54&gt;=2800,2800*'dofinansowanie umów o pracę'!$D$8,H54*'dofinansowanie umów o pracę'!$D$8),2)</f>
        <v>0</v>
      </c>
      <c r="M54" s="66">
        <f>IFERROR(ROUND(IF(H54&gt;2800,I54/H54*2800,I54)*J54*'dofinansowanie umów o pracę'!$D$8,2),0)</f>
        <v>0</v>
      </c>
      <c r="N54" s="66">
        <f>ROUND(IF(H54&gt;2800,K54/H54*2800,K54)*J54*'dofinansowanie umów o pracę'!$D$8,2)</f>
        <v>0</v>
      </c>
      <c r="O54" s="66">
        <f t="shared" si="1"/>
        <v>0</v>
      </c>
      <c r="P54" s="66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>
      <c r="A55" s="52">
        <v>47</v>
      </c>
      <c r="B55" s="89"/>
      <c r="C55" s="89"/>
      <c r="D55" s="75"/>
      <c r="E55" s="76"/>
      <c r="F55" s="77"/>
      <c r="G55" s="78">
        <v>0</v>
      </c>
      <c r="H55" s="79">
        <v>0</v>
      </c>
      <c r="I55" s="79">
        <v>0</v>
      </c>
      <c r="J55" s="80">
        <v>1</v>
      </c>
      <c r="K55" s="79">
        <v>0</v>
      </c>
      <c r="L55" s="65">
        <f>ROUND(IF(H55&gt;=2800,2800*'dofinansowanie umów o pracę'!$D$8,H55*'dofinansowanie umów o pracę'!$D$8),2)</f>
        <v>0</v>
      </c>
      <c r="M55" s="66">
        <f>IFERROR(ROUND(IF(H55&gt;2800,I55/H55*2800,I55)*J55*'dofinansowanie umów o pracę'!$D$8,2),0)</f>
        <v>0</v>
      </c>
      <c r="N55" s="66">
        <f>ROUND(IF(H55&gt;2800,K55/H55*2800,K55)*J55*'dofinansowanie umów o pracę'!$D$8,2)</f>
        <v>0</v>
      </c>
      <c r="O55" s="66">
        <f t="shared" si="1"/>
        <v>0</v>
      </c>
      <c r="P55" s="66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>
      <c r="A56" s="52">
        <v>48</v>
      </c>
      <c r="B56" s="89"/>
      <c r="C56" s="89"/>
      <c r="D56" s="75"/>
      <c r="E56" s="76"/>
      <c r="F56" s="77"/>
      <c r="G56" s="78">
        <v>0</v>
      </c>
      <c r="H56" s="79">
        <v>0</v>
      </c>
      <c r="I56" s="79">
        <v>0</v>
      </c>
      <c r="J56" s="80">
        <v>1</v>
      </c>
      <c r="K56" s="79">
        <v>0</v>
      </c>
      <c r="L56" s="65">
        <f>ROUND(IF(H56&gt;=2800,2800*'dofinansowanie umów o pracę'!$D$8,H56*'dofinansowanie umów o pracę'!$D$8),2)</f>
        <v>0</v>
      </c>
      <c r="M56" s="66">
        <f>IFERROR(ROUND(IF(H56&gt;2800,I56/H56*2800,I56)*J56*'dofinansowanie umów o pracę'!$D$8,2),0)</f>
        <v>0</v>
      </c>
      <c r="N56" s="66">
        <f>ROUND(IF(H56&gt;2800,K56/H56*2800,K56)*J56*'dofinansowanie umów o pracę'!$D$8,2)</f>
        <v>0</v>
      </c>
      <c r="O56" s="66">
        <f t="shared" si="1"/>
        <v>0</v>
      </c>
      <c r="P56" s="66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>
      <c r="A57" s="52">
        <v>49</v>
      </c>
      <c r="B57" s="89"/>
      <c r="C57" s="89"/>
      <c r="D57" s="75"/>
      <c r="E57" s="76"/>
      <c r="F57" s="77"/>
      <c r="G57" s="78">
        <v>0</v>
      </c>
      <c r="H57" s="79">
        <v>0</v>
      </c>
      <c r="I57" s="79">
        <v>0</v>
      </c>
      <c r="J57" s="80">
        <v>1</v>
      </c>
      <c r="K57" s="79">
        <v>0</v>
      </c>
      <c r="L57" s="65">
        <f>ROUND(IF(H57&gt;=2800,2800*'dofinansowanie umów o pracę'!$D$8,H57*'dofinansowanie umów o pracę'!$D$8),2)</f>
        <v>0</v>
      </c>
      <c r="M57" s="66">
        <f>IFERROR(ROUND(IF(H57&gt;2800,I57/H57*2800,I57)*J57*'dofinansowanie umów o pracę'!$D$8,2),0)</f>
        <v>0</v>
      </c>
      <c r="N57" s="66">
        <f>ROUND(IF(H57&gt;2800,K57/H57*2800,K57)*J57*'dofinansowanie umów o pracę'!$D$8,2)</f>
        <v>0</v>
      </c>
      <c r="O57" s="66">
        <f t="shared" si="1"/>
        <v>0</v>
      </c>
      <c r="P57" s="66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>
      <c r="A58" s="52">
        <v>50</v>
      </c>
      <c r="B58" s="89"/>
      <c r="C58" s="89"/>
      <c r="D58" s="75"/>
      <c r="E58" s="76"/>
      <c r="F58" s="77"/>
      <c r="G58" s="78">
        <v>0</v>
      </c>
      <c r="H58" s="79">
        <v>0</v>
      </c>
      <c r="I58" s="79">
        <v>0</v>
      </c>
      <c r="J58" s="80">
        <v>1</v>
      </c>
      <c r="K58" s="79">
        <v>0</v>
      </c>
      <c r="L58" s="65">
        <f>ROUND(IF(H58&gt;=2800,2800*'dofinansowanie umów o pracę'!$D$8,H58*'dofinansowanie umów o pracę'!$D$8),2)</f>
        <v>0</v>
      </c>
      <c r="M58" s="66">
        <f>IFERROR(ROUND(IF(H58&gt;2800,I58/H58*2800,I58)*J58*'dofinansowanie umów o pracę'!$D$8,2),0)</f>
        <v>0</v>
      </c>
      <c r="N58" s="66">
        <f>ROUND(IF(H58&gt;2800,K58/H58*2800,K58)*J58*'dofinansowanie umów o pracę'!$D$8,2)</f>
        <v>0</v>
      </c>
      <c r="O58" s="66">
        <f t="shared" si="1"/>
        <v>0</v>
      </c>
      <c r="P58" s="66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>
      <c r="A59" s="52">
        <v>51</v>
      </c>
      <c r="B59" s="89"/>
      <c r="C59" s="89"/>
      <c r="D59" s="75"/>
      <c r="E59" s="76"/>
      <c r="F59" s="77"/>
      <c r="G59" s="78">
        <v>0</v>
      </c>
      <c r="H59" s="79">
        <v>0</v>
      </c>
      <c r="I59" s="79">
        <v>0</v>
      </c>
      <c r="J59" s="80">
        <v>1</v>
      </c>
      <c r="K59" s="79">
        <v>0</v>
      </c>
      <c r="L59" s="65">
        <f>ROUND(IF(H59&gt;=2800,2800*'dofinansowanie umów o pracę'!$D$8,H59*'dofinansowanie umów o pracę'!$D$8),2)</f>
        <v>0</v>
      </c>
      <c r="M59" s="66">
        <f>IFERROR(ROUND(IF(H59&gt;2800,I59/H59*2800,I59)*J59*'dofinansowanie umów o pracę'!$D$8,2),0)</f>
        <v>0</v>
      </c>
      <c r="N59" s="66">
        <f>ROUND(IF(H59&gt;2800,K59/H59*2800,K59)*J59*'dofinansowanie umów o pracę'!$D$8,2)</f>
        <v>0</v>
      </c>
      <c r="O59" s="66">
        <f t="shared" si="1"/>
        <v>0</v>
      </c>
      <c r="P59" s="66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>
      <c r="A60" s="52">
        <v>52</v>
      </c>
      <c r="B60" s="89"/>
      <c r="C60" s="89"/>
      <c r="D60" s="75"/>
      <c r="E60" s="76"/>
      <c r="F60" s="77"/>
      <c r="G60" s="78">
        <v>0</v>
      </c>
      <c r="H60" s="79">
        <v>0</v>
      </c>
      <c r="I60" s="79">
        <v>0</v>
      </c>
      <c r="J60" s="80">
        <v>1</v>
      </c>
      <c r="K60" s="79">
        <v>0</v>
      </c>
      <c r="L60" s="65">
        <f>ROUND(IF(H60&gt;=2800,2800*'dofinansowanie umów o pracę'!$D$8,H60*'dofinansowanie umów o pracę'!$D$8),2)</f>
        <v>0</v>
      </c>
      <c r="M60" s="66">
        <f>IFERROR(ROUND(IF(H60&gt;2800,I60/H60*2800,I60)*J60*'dofinansowanie umów o pracę'!$D$8,2),0)</f>
        <v>0</v>
      </c>
      <c r="N60" s="66">
        <f>ROUND(IF(H60&gt;2800,K60/H60*2800,K60)*J60*'dofinansowanie umów o pracę'!$D$8,2)</f>
        <v>0</v>
      </c>
      <c r="O60" s="66">
        <f t="shared" si="1"/>
        <v>0</v>
      </c>
      <c r="P60" s="66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>
      <c r="A61" s="52">
        <v>53</v>
      </c>
      <c r="B61" s="89"/>
      <c r="C61" s="89"/>
      <c r="D61" s="75"/>
      <c r="E61" s="76"/>
      <c r="F61" s="77"/>
      <c r="G61" s="78">
        <v>0</v>
      </c>
      <c r="H61" s="79">
        <v>0</v>
      </c>
      <c r="I61" s="79">
        <v>0</v>
      </c>
      <c r="J61" s="80">
        <v>1</v>
      </c>
      <c r="K61" s="79">
        <v>0</v>
      </c>
      <c r="L61" s="65">
        <f>ROUND(IF(H61&gt;=2800,2800*'dofinansowanie umów o pracę'!$D$8,H61*'dofinansowanie umów o pracę'!$D$8),2)</f>
        <v>0</v>
      </c>
      <c r="M61" s="66">
        <f>IFERROR(ROUND(IF(H61&gt;2800,I61/H61*2800,I61)*J61*'dofinansowanie umów o pracę'!$D$8,2),0)</f>
        <v>0</v>
      </c>
      <c r="N61" s="66">
        <f>ROUND(IF(H61&gt;2800,K61/H61*2800,K61)*J61*'dofinansowanie umów o pracę'!$D$8,2)</f>
        <v>0</v>
      </c>
      <c r="O61" s="66">
        <f t="shared" si="1"/>
        <v>0</v>
      </c>
      <c r="P61" s="66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>
      <c r="A62" s="52">
        <v>54</v>
      </c>
      <c r="B62" s="89"/>
      <c r="C62" s="89"/>
      <c r="D62" s="75"/>
      <c r="E62" s="76"/>
      <c r="F62" s="77"/>
      <c r="G62" s="78">
        <v>0</v>
      </c>
      <c r="H62" s="79">
        <v>0</v>
      </c>
      <c r="I62" s="79">
        <v>0</v>
      </c>
      <c r="J62" s="80">
        <v>1</v>
      </c>
      <c r="K62" s="79">
        <v>0</v>
      </c>
      <c r="L62" s="65">
        <f>ROUND(IF(H62&gt;=2800,2800*'dofinansowanie umów o pracę'!$D$8,H62*'dofinansowanie umów o pracę'!$D$8),2)</f>
        <v>0</v>
      </c>
      <c r="M62" s="66">
        <f>IFERROR(ROUND(IF(H62&gt;2800,I62/H62*2800,I62)*J62*'dofinansowanie umów o pracę'!$D$8,2),0)</f>
        <v>0</v>
      </c>
      <c r="N62" s="66">
        <f>ROUND(IF(H62&gt;2800,K62/H62*2800,K62)*J62*'dofinansowanie umów o pracę'!$D$8,2)</f>
        <v>0</v>
      </c>
      <c r="O62" s="66">
        <f t="shared" si="1"/>
        <v>0</v>
      </c>
      <c r="P62" s="66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>
      <c r="A63" s="52">
        <v>55</v>
      </c>
      <c r="B63" s="89"/>
      <c r="C63" s="89"/>
      <c r="D63" s="75"/>
      <c r="E63" s="76"/>
      <c r="F63" s="77"/>
      <c r="G63" s="78">
        <v>0</v>
      </c>
      <c r="H63" s="79">
        <v>0</v>
      </c>
      <c r="I63" s="79">
        <v>0</v>
      </c>
      <c r="J63" s="80">
        <v>1</v>
      </c>
      <c r="K63" s="79">
        <v>0</v>
      </c>
      <c r="L63" s="65">
        <f>ROUND(IF(H63&gt;=2800,2800*'dofinansowanie umów o pracę'!$D$8,H63*'dofinansowanie umów o pracę'!$D$8),2)</f>
        <v>0</v>
      </c>
      <c r="M63" s="66">
        <f>IFERROR(ROUND(IF(H63&gt;2800,I63/H63*2800,I63)*J63*'dofinansowanie umów o pracę'!$D$8,2),0)</f>
        <v>0</v>
      </c>
      <c r="N63" s="66">
        <f>ROUND(IF(H63&gt;2800,K63/H63*2800,K63)*J63*'dofinansowanie umów o pracę'!$D$8,2)</f>
        <v>0</v>
      </c>
      <c r="O63" s="66">
        <f t="shared" si="1"/>
        <v>0</v>
      </c>
      <c r="P63" s="66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>
      <c r="A64" s="52">
        <v>56</v>
      </c>
      <c r="B64" s="89"/>
      <c r="C64" s="89"/>
      <c r="D64" s="75"/>
      <c r="E64" s="76"/>
      <c r="F64" s="77"/>
      <c r="G64" s="78">
        <v>0</v>
      </c>
      <c r="H64" s="79">
        <v>0</v>
      </c>
      <c r="I64" s="79">
        <v>0</v>
      </c>
      <c r="J64" s="80">
        <v>1</v>
      </c>
      <c r="K64" s="79">
        <v>0</v>
      </c>
      <c r="L64" s="65">
        <f>ROUND(IF(H64&gt;=2800,2800*'dofinansowanie umów o pracę'!$D$8,H64*'dofinansowanie umów o pracę'!$D$8),2)</f>
        <v>0</v>
      </c>
      <c r="M64" s="66">
        <f>IFERROR(ROUND(IF(H64&gt;2800,I64/H64*2800,I64)*J64*'dofinansowanie umów o pracę'!$D$8,2),0)</f>
        <v>0</v>
      </c>
      <c r="N64" s="66">
        <f>ROUND(IF(H64&gt;2800,K64/H64*2800,K64)*J64*'dofinansowanie umów o pracę'!$D$8,2)</f>
        <v>0</v>
      </c>
      <c r="O64" s="66">
        <f t="shared" si="1"/>
        <v>0</v>
      </c>
      <c r="P64" s="66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>
      <c r="A65" s="52">
        <v>57</v>
      </c>
      <c r="B65" s="89"/>
      <c r="C65" s="89"/>
      <c r="D65" s="75"/>
      <c r="E65" s="76"/>
      <c r="F65" s="77"/>
      <c r="G65" s="78">
        <v>0</v>
      </c>
      <c r="H65" s="79">
        <v>0</v>
      </c>
      <c r="I65" s="79">
        <v>0</v>
      </c>
      <c r="J65" s="80">
        <v>1</v>
      </c>
      <c r="K65" s="79">
        <v>0</v>
      </c>
      <c r="L65" s="65">
        <f>ROUND(IF(H65&gt;=2800,2800*'dofinansowanie umów o pracę'!$D$8,H65*'dofinansowanie umów o pracę'!$D$8),2)</f>
        <v>0</v>
      </c>
      <c r="M65" s="66">
        <f>IFERROR(ROUND(IF(H65&gt;2800,I65/H65*2800,I65)*J65*'dofinansowanie umów o pracę'!$D$8,2),0)</f>
        <v>0</v>
      </c>
      <c r="N65" s="66">
        <f>ROUND(IF(H65&gt;2800,K65/H65*2800,K65)*J65*'dofinansowanie umów o pracę'!$D$8,2)</f>
        <v>0</v>
      </c>
      <c r="O65" s="66">
        <f t="shared" si="1"/>
        <v>0</v>
      </c>
      <c r="P65" s="66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>
      <c r="A66" s="52">
        <v>58</v>
      </c>
      <c r="B66" s="89"/>
      <c r="C66" s="89"/>
      <c r="D66" s="75"/>
      <c r="E66" s="76"/>
      <c r="F66" s="77"/>
      <c r="G66" s="78">
        <v>0</v>
      </c>
      <c r="H66" s="79">
        <v>0</v>
      </c>
      <c r="I66" s="79">
        <v>0</v>
      </c>
      <c r="J66" s="80">
        <v>1</v>
      </c>
      <c r="K66" s="79">
        <v>0</v>
      </c>
      <c r="L66" s="65">
        <f>ROUND(IF(H66&gt;=2800,2800*'dofinansowanie umów o pracę'!$D$8,H66*'dofinansowanie umów o pracę'!$D$8),2)</f>
        <v>0</v>
      </c>
      <c r="M66" s="66">
        <f>IFERROR(ROUND(IF(H66&gt;2800,I66/H66*2800,I66)*J66*'dofinansowanie umów o pracę'!$D$8,2),0)</f>
        <v>0</v>
      </c>
      <c r="N66" s="66">
        <f>ROUND(IF(H66&gt;2800,K66/H66*2800,K66)*J66*'dofinansowanie umów o pracę'!$D$8,2)</f>
        <v>0</v>
      </c>
      <c r="O66" s="66">
        <f t="shared" si="1"/>
        <v>0</v>
      </c>
      <c r="P66" s="66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>
      <c r="A67" s="52">
        <v>59</v>
      </c>
      <c r="B67" s="89"/>
      <c r="C67" s="89"/>
      <c r="D67" s="75"/>
      <c r="E67" s="76"/>
      <c r="F67" s="77"/>
      <c r="G67" s="78">
        <v>0</v>
      </c>
      <c r="H67" s="79">
        <v>0</v>
      </c>
      <c r="I67" s="79">
        <v>0</v>
      </c>
      <c r="J67" s="80">
        <v>1</v>
      </c>
      <c r="K67" s="79">
        <v>0</v>
      </c>
      <c r="L67" s="65">
        <f>ROUND(IF(H67&gt;=2800,2800*'dofinansowanie umów o pracę'!$D$8,H67*'dofinansowanie umów o pracę'!$D$8),2)</f>
        <v>0</v>
      </c>
      <c r="M67" s="66">
        <f>IFERROR(ROUND(IF(H67&gt;2800,I67/H67*2800,I67)*J67*'dofinansowanie umów o pracę'!$D$8,2),0)</f>
        <v>0</v>
      </c>
      <c r="N67" s="66">
        <f>ROUND(IF(H67&gt;2800,K67/H67*2800,K67)*J67*'dofinansowanie umów o pracę'!$D$8,2)</f>
        <v>0</v>
      </c>
      <c r="O67" s="66">
        <f t="shared" si="1"/>
        <v>0</v>
      </c>
      <c r="P67" s="66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>
      <c r="A68" s="52">
        <v>60</v>
      </c>
      <c r="B68" s="89"/>
      <c r="C68" s="89"/>
      <c r="D68" s="75"/>
      <c r="E68" s="76"/>
      <c r="F68" s="77"/>
      <c r="G68" s="78">
        <v>0</v>
      </c>
      <c r="H68" s="79">
        <v>0</v>
      </c>
      <c r="I68" s="79">
        <v>0</v>
      </c>
      <c r="J68" s="80">
        <v>1</v>
      </c>
      <c r="K68" s="79">
        <v>0</v>
      </c>
      <c r="L68" s="65">
        <f>ROUND(IF(H68&gt;=2800,2800*'dofinansowanie umów o pracę'!$D$8,H68*'dofinansowanie umów o pracę'!$D$8),2)</f>
        <v>0</v>
      </c>
      <c r="M68" s="66">
        <f>IFERROR(ROUND(IF(H68&gt;2800,I68/H68*2800,I68)*J68*'dofinansowanie umów o pracę'!$D$8,2),0)</f>
        <v>0</v>
      </c>
      <c r="N68" s="66">
        <f>ROUND(IF(H68&gt;2800,K68/H68*2800,K68)*J68*'dofinansowanie umów o pracę'!$D$8,2)</f>
        <v>0</v>
      </c>
      <c r="O68" s="66">
        <f t="shared" si="1"/>
        <v>0</v>
      </c>
      <c r="P68" s="66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>
      <c r="A69" s="52">
        <v>61</v>
      </c>
      <c r="B69" s="89"/>
      <c r="C69" s="89"/>
      <c r="D69" s="75"/>
      <c r="E69" s="76"/>
      <c r="F69" s="77"/>
      <c r="G69" s="78">
        <v>0</v>
      </c>
      <c r="H69" s="79">
        <v>0</v>
      </c>
      <c r="I69" s="79">
        <v>0</v>
      </c>
      <c r="J69" s="80">
        <v>1</v>
      </c>
      <c r="K69" s="79">
        <v>0</v>
      </c>
      <c r="L69" s="65">
        <f>ROUND(IF(H69&gt;=2800,2800*'dofinansowanie umów o pracę'!$D$8,H69*'dofinansowanie umów o pracę'!$D$8),2)</f>
        <v>0</v>
      </c>
      <c r="M69" s="66">
        <f>IFERROR(ROUND(IF(H69&gt;2800,I69/H69*2800,I69)*J69*'dofinansowanie umów o pracę'!$D$8,2),0)</f>
        <v>0</v>
      </c>
      <c r="N69" s="66">
        <f>ROUND(IF(H69&gt;2800,K69/H69*2800,K69)*J69*'dofinansowanie umów o pracę'!$D$8,2)</f>
        <v>0</v>
      </c>
      <c r="O69" s="66">
        <f t="shared" si="1"/>
        <v>0</v>
      </c>
      <c r="P69" s="66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>
      <c r="A70" s="52">
        <v>62</v>
      </c>
      <c r="B70" s="89"/>
      <c r="C70" s="89"/>
      <c r="D70" s="75"/>
      <c r="E70" s="76"/>
      <c r="F70" s="77"/>
      <c r="G70" s="78">
        <v>0</v>
      </c>
      <c r="H70" s="79">
        <v>0</v>
      </c>
      <c r="I70" s="79">
        <v>0</v>
      </c>
      <c r="J70" s="80">
        <v>1</v>
      </c>
      <c r="K70" s="79">
        <v>0</v>
      </c>
      <c r="L70" s="65">
        <f>ROUND(IF(H70&gt;=2800,2800*'dofinansowanie umów o pracę'!$D$8,H70*'dofinansowanie umów o pracę'!$D$8),2)</f>
        <v>0</v>
      </c>
      <c r="M70" s="66">
        <f>IFERROR(ROUND(IF(H70&gt;2800,I70/H70*2800,I70)*J70*'dofinansowanie umów o pracę'!$D$8,2),0)</f>
        <v>0</v>
      </c>
      <c r="N70" s="66">
        <f>ROUND(IF(H70&gt;2800,K70/H70*2800,K70)*J70*'dofinansowanie umów o pracę'!$D$8,2)</f>
        <v>0</v>
      </c>
      <c r="O70" s="66">
        <f t="shared" si="1"/>
        <v>0</v>
      </c>
      <c r="P70" s="66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>
      <c r="A71" s="52">
        <v>63</v>
      </c>
      <c r="B71" s="89"/>
      <c r="C71" s="89"/>
      <c r="D71" s="75"/>
      <c r="E71" s="76"/>
      <c r="F71" s="77"/>
      <c r="G71" s="78">
        <v>0</v>
      </c>
      <c r="H71" s="79">
        <v>0</v>
      </c>
      <c r="I71" s="79">
        <v>0</v>
      </c>
      <c r="J71" s="80">
        <v>1</v>
      </c>
      <c r="K71" s="79">
        <v>0</v>
      </c>
      <c r="L71" s="65">
        <f>ROUND(IF(H71&gt;=2800,2800*'dofinansowanie umów o pracę'!$D$8,H71*'dofinansowanie umów o pracę'!$D$8),2)</f>
        <v>0</v>
      </c>
      <c r="M71" s="66">
        <f>IFERROR(ROUND(IF(H71&gt;2800,I71/H71*2800,I71)*J71*'dofinansowanie umów o pracę'!$D$8,2),0)</f>
        <v>0</v>
      </c>
      <c r="N71" s="66">
        <f>ROUND(IF(H71&gt;2800,K71/H71*2800,K71)*J71*'dofinansowanie umów o pracę'!$D$8,2)</f>
        <v>0</v>
      </c>
      <c r="O71" s="66">
        <f t="shared" si="1"/>
        <v>0</v>
      </c>
      <c r="P71" s="66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>
      <c r="A72" s="52">
        <v>64</v>
      </c>
      <c r="B72" s="89"/>
      <c r="C72" s="89"/>
      <c r="D72" s="75"/>
      <c r="E72" s="76"/>
      <c r="F72" s="77"/>
      <c r="G72" s="78">
        <v>0</v>
      </c>
      <c r="H72" s="79">
        <v>0</v>
      </c>
      <c r="I72" s="79">
        <v>0</v>
      </c>
      <c r="J72" s="80">
        <v>1</v>
      </c>
      <c r="K72" s="79">
        <v>0</v>
      </c>
      <c r="L72" s="65">
        <f>ROUND(IF(H72&gt;=2800,2800*'dofinansowanie umów o pracę'!$D$8,H72*'dofinansowanie umów o pracę'!$D$8),2)</f>
        <v>0</v>
      </c>
      <c r="M72" s="66">
        <f>IFERROR(ROUND(IF(H72&gt;2800,I72/H72*2800,I72)*J72*'dofinansowanie umów o pracę'!$D$8,2),0)</f>
        <v>0</v>
      </c>
      <c r="N72" s="66">
        <f>ROUND(IF(H72&gt;2800,K72/H72*2800,K72)*J72*'dofinansowanie umów o pracę'!$D$8,2)</f>
        <v>0</v>
      </c>
      <c r="O72" s="66">
        <f t="shared" si="1"/>
        <v>0</v>
      </c>
      <c r="P72" s="66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>
      <c r="A73" s="52">
        <v>65</v>
      </c>
      <c r="B73" s="89"/>
      <c r="C73" s="89"/>
      <c r="D73" s="75"/>
      <c r="E73" s="76"/>
      <c r="F73" s="77"/>
      <c r="G73" s="78">
        <v>0</v>
      </c>
      <c r="H73" s="79">
        <v>0</v>
      </c>
      <c r="I73" s="79">
        <v>0</v>
      </c>
      <c r="J73" s="80">
        <v>1</v>
      </c>
      <c r="K73" s="79">
        <v>0</v>
      </c>
      <c r="L73" s="65">
        <f>ROUND(IF(H73&gt;=2800,2800*'dofinansowanie umów o pracę'!$D$8,H73*'dofinansowanie umów o pracę'!$D$8),2)</f>
        <v>0</v>
      </c>
      <c r="M73" s="66">
        <f>IFERROR(ROUND(IF(H73&gt;2800,I73/H73*2800,I73)*J73*'dofinansowanie umów o pracę'!$D$8,2),0)</f>
        <v>0</v>
      </c>
      <c r="N73" s="66">
        <f>ROUND(IF(H73&gt;2800,K73/H73*2800,K73)*J73*'dofinansowanie umów o pracę'!$D$8,2)</f>
        <v>0</v>
      </c>
      <c r="O73" s="66">
        <f t="shared" si="1"/>
        <v>0</v>
      </c>
      <c r="P73" s="66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>
      <c r="A74" s="52">
        <v>66</v>
      </c>
      <c r="B74" s="89"/>
      <c r="C74" s="89"/>
      <c r="D74" s="75"/>
      <c r="E74" s="76"/>
      <c r="F74" s="77"/>
      <c r="G74" s="78">
        <v>0</v>
      </c>
      <c r="H74" s="79">
        <v>0</v>
      </c>
      <c r="I74" s="79">
        <v>0</v>
      </c>
      <c r="J74" s="80">
        <v>1</v>
      </c>
      <c r="K74" s="79">
        <v>0</v>
      </c>
      <c r="L74" s="65">
        <f>ROUND(IF(H74&gt;=2800,2800*'dofinansowanie umów o pracę'!$D$8,H74*'dofinansowanie umów o pracę'!$D$8),2)</f>
        <v>0</v>
      </c>
      <c r="M74" s="66">
        <f>IFERROR(ROUND(IF(H74&gt;2800,I74/H74*2800,I74)*J74*'dofinansowanie umów o pracę'!$D$8,2),0)</f>
        <v>0</v>
      </c>
      <c r="N74" s="66">
        <f>ROUND(IF(H74&gt;2800,K74/H74*2800,K74)*J74*'dofinansowanie umów o pracę'!$D$8,2)</f>
        <v>0</v>
      </c>
      <c r="O74" s="66">
        <f t="shared" ref="O74:O137" si="3">N74+L74-IFERROR((1-J74)*I74/H74*L74,0)</f>
        <v>0</v>
      </c>
      <c r="P74" s="66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>
      <c r="A75" s="52">
        <v>67</v>
      </c>
      <c r="B75" s="89"/>
      <c r="C75" s="89"/>
      <c r="D75" s="75"/>
      <c r="E75" s="76"/>
      <c r="F75" s="77"/>
      <c r="G75" s="78">
        <v>0</v>
      </c>
      <c r="H75" s="79">
        <v>0</v>
      </c>
      <c r="I75" s="79">
        <v>0</v>
      </c>
      <c r="J75" s="80">
        <v>1</v>
      </c>
      <c r="K75" s="79">
        <v>0</v>
      </c>
      <c r="L75" s="65">
        <f>ROUND(IF(H75&gt;=2800,2800*'dofinansowanie umów o pracę'!$D$8,H75*'dofinansowanie umów o pracę'!$D$8),2)</f>
        <v>0</v>
      </c>
      <c r="M75" s="66">
        <f>IFERROR(ROUND(IF(H75&gt;2800,I75/H75*2800,I75)*J75*'dofinansowanie umów o pracę'!$D$8,2),0)</f>
        <v>0</v>
      </c>
      <c r="N75" s="66">
        <f>ROUND(IF(H75&gt;2800,K75/H75*2800,K75)*J75*'dofinansowanie umów o pracę'!$D$8,2)</f>
        <v>0</v>
      </c>
      <c r="O75" s="66">
        <f t="shared" si="3"/>
        <v>0</v>
      </c>
      <c r="P75" s="66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>
      <c r="A76" s="52">
        <v>68</v>
      </c>
      <c r="B76" s="89"/>
      <c r="C76" s="89"/>
      <c r="D76" s="75"/>
      <c r="E76" s="76"/>
      <c r="F76" s="77"/>
      <c r="G76" s="78">
        <v>0</v>
      </c>
      <c r="H76" s="79">
        <v>0</v>
      </c>
      <c r="I76" s="79">
        <v>0</v>
      </c>
      <c r="J76" s="80">
        <v>1</v>
      </c>
      <c r="K76" s="79">
        <v>0</v>
      </c>
      <c r="L76" s="65">
        <f>ROUND(IF(H76&gt;=2800,2800*'dofinansowanie umów o pracę'!$D$8,H76*'dofinansowanie umów o pracę'!$D$8),2)</f>
        <v>0</v>
      </c>
      <c r="M76" s="66">
        <f>IFERROR(ROUND(IF(H76&gt;2800,I76/H76*2800,I76)*J76*'dofinansowanie umów o pracę'!$D$8,2),0)</f>
        <v>0</v>
      </c>
      <c r="N76" s="66">
        <f>ROUND(IF(H76&gt;2800,K76/H76*2800,K76)*J76*'dofinansowanie umów o pracę'!$D$8,2)</f>
        <v>0</v>
      </c>
      <c r="O76" s="66">
        <f t="shared" si="3"/>
        <v>0</v>
      </c>
      <c r="P76" s="66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>
      <c r="A77" s="52">
        <v>69</v>
      </c>
      <c r="B77" s="89"/>
      <c r="C77" s="89"/>
      <c r="D77" s="75"/>
      <c r="E77" s="76"/>
      <c r="F77" s="77"/>
      <c r="G77" s="78">
        <v>0</v>
      </c>
      <c r="H77" s="79">
        <v>0</v>
      </c>
      <c r="I77" s="79">
        <v>0</v>
      </c>
      <c r="J77" s="80">
        <v>1</v>
      </c>
      <c r="K77" s="79">
        <v>0</v>
      </c>
      <c r="L77" s="65">
        <f>ROUND(IF(H77&gt;=2800,2800*'dofinansowanie umów o pracę'!$D$8,H77*'dofinansowanie umów o pracę'!$D$8),2)</f>
        <v>0</v>
      </c>
      <c r="M77" s="66">
        <f>IFERROR(ROUND(IF(H77&gt;2800,I77/H77*2800,I77)*J77*'dofinansowanie umów o pracę'!$D$8,2),0)</f>
        <v>0</v>
      </c>
      <c r="N77" s="66">
        <f>ROUND(IF(H77&gt;2800,K77/H77*2800,K77)*J77*'dofinansowanie umów o pracę'!$D$8,2)</f>
        <v>0</v>
      </c>
      <c r="O77" s="66">
        <f t="shared" si="3"/>
        <v>0</v>
      </c>
      <c r="P77" s="66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>
      <c r="A78" s="52">
        <v>70</v>
      </c>
      <c r="B78" s="89"/>
      <c r="C78" s="89"/>
      <c r="D78" s="75"/>
      <c r="E78" s="76"/>
      <c r="F78" s="77"/>
      <c r="G78" s="78">
        <v>0</v>
      </c>
      <c r="H78" s="79">
        <v>0</v>
      </c>
      <c r="I78" s="79">
        <v>0</v>
      </c>
      <c r="J78" s="80">
        <v>1</v>
      </c>
      <c r="K78" s="79">
        <v>0</v>
      </c>
      <c r="L78" s="65">
        <f>ROUND(IF(H78&gt;=2800,2800*'dofinansowanie umów o pracę'!$D$8,H78*'dofinansowanie umów o pracę'!$D$8),2)</f>
        <v>0</v>
      </c>
      <c r="M78" s="66">
        <f>IFERROR(ROUND(IF(H78&gt;2800,I78/H78*2800,I78)*J78*'dofinansowanie umów o pracę'!$D$8,2),0)</f>
        <v>0</v>
      </c>
      <c r="N78" s="66">
        <f>ROUND(IF(H78&gt;2800,K78/H78*2800,K78)*J78*'dofinansowanie umów o pracę'!$D$8,2)</f>
        <v>0</v>
      </c>
      <c r="O78" s="66">
        <f t="shared" si="3"/>
        <v>0</v>
      </c>
      <c r="P78" s="66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>
      <c r="A79" s="52">
        <v>71</v>
      </c>
      <c r="B79" s="89"/>
      <c r="C79" s="89"/>
      <c r="D79" s="75"/>
      <c r="E79" s="76"/>
      <c r="F79" s="77"/>
      <c r="G79" s="78">
        <v>0</v>
      </c>
      <c r="H79" s="79">
        <v>0</v>
      </c>
      <c r="I79" s="79">
        <v>0</v>
      </c>
      <c r="J79" s="80">
        <v>1</v>
      </c>
      <c r="K79" s="79">
        <v>0</v>
      </c>
      <c r="L79" s="65">
        <f>ROUND(IF(H79&gt;=2800,2800*'dofinansowanie umów o pracę'!$D$8,H79*'dofinansowanie umów o pracę'!$D$8),2)</f>
        <v>0</v>
      </c>
      <c r="M79" s="66">
        <f>IFERROR(ROUND(IF(H79&gt;2800,I79/H79*2800,I79)*J79*'dofinansowanie umów o pracę'!$D$8,2),0)</f>
        <v>0</v>
      </c>
      <c r="N79" s="66">
        <f>ROUND(IF(H79&gt;2800,K79/H79*2800,K79)*J79*'dofinansowanie umów o pracę'!$D$8,2)</f>
        <v>0</v>
      </c>
      <c r="O79" s="66">
        <f t="shared" si="3"/>
        <v>0</v>
      </c>
      <c r="P79" s="66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>
      <c r="A80" s="52">
        <v>72</v>
      </c>
      <c r="B80" s="89"/>
      <c r="C80" s="89"/>
      <c r="D80" s="75"/>
      <c r="E80" s="76"/>
      <c r="F80" s="77"/>
      <c r="G80" s="78">
        <v>0</v>
      </c>
      <c r="H80" s="79">
        <v>0</v>
      </c>
      <c r="I80" s="79">
        <v>0</v>
      </c>
      <c r="J80" s="80">
        <v>1</v>
      </c>
      <c r="K80" s="79">
        <v>0</v>
      </c>
      <c r="L80" s="65">
        <f>ROUND(IF(H80&gt;=2800,2800*'dofinansowanie umów o pracę'!$D$8,H80*'dofinansowanie umów o pracę'!$D$8),2)</f>
        <v>0</v>
      </c>
      <c r="M80" s="66">
        <f>IFERROR(ROUND(IF(H80&gt;2800,I80/H80*2800,I80)*J80*'dofinansowanie umów o pracę'!$D$8,2),0)</f>
        <v>0</v>
      </c>
      <c r="N80" s="66">
        <f>ROUND(IF(H80&gt;2800,K80/H80*2800,K80)*J80*'dofinansowanie umów o pracę'!$D$8,2)</f>
        <v>0</v>
      </c>
      <c r="O80" s="66">
        <f t="shared" si="3"/>
        <v>0</v>
      </c>
      <c r="P80" s="66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>
      <c r="A81" s="52">
        <v>73</v>
      </c>
      <c r="B81" s="89"/>
      <c r="C81" s="89"/>
      <c r="D81" s="75"/>
      <c r="E81" s="76"/>
      <c r="F81" s="77"/>
      <c r="G81" s="78">
        <v>0</v>
      </c>
      <c r="H81" s="79">
        <v>0</v>
      </c>
      <c r="I81" s="79">
        <v>0</v>
      </c>
      <c r="J81" s="80">
        <v>1</v>
      </c>
      <c r="K81" s="79">
        <v>0</v>
      </c>
      <c r="L81" s="65">
        <f>ROUND(IF(H81&gt;=2800,2800*'dofinansowanie umów o pracę'!$D$8,H81*'dofinansowanie umów o pracę'!$D$8),2)</f>
        <v>0</v>
      </c>
      <c r="M81" s="66">
        <f>IFERROR(ROUND(IF(H81&gt;2800,I81/H81*2800,I81)*J81*'dofinansowanie umów o pracę'!$D$8,2),0)</f>
        <v>0</v>
      </c>
      <c r="N81" s="66">
        <f>ROUND(IF(H81&gt;2800,K81/H81*2800,K81)*J81*'dofinansowanie umów o pracę'!$D$8,2)</f>
        <v>0</v>
      </c>
      <c r="O81" s="66">
        <f t="shared" si="3"/>
        <v>0</v>
      </c>
      <c r="P81" s="66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>
      <c r="A82" s="52">
        <v>74</v>
      </c>
      <c r="B82" s="89"/>
      <c r="C82" s="89"/>
      <c r="D82" s="75"/>
      <c r="E82" s="76"/>
      <c r="F82" s="77"/>
      <c r="G82" s="78">
        <v>0</v>
      </c>
      <c r="H82" s="79">
        <v>0</v>
      </c>
      <c r="I82" s="79">
        <v>0</v>
      </c>
      <c r="J82" s="80">
        <v>1</v>
      </c>
      <c r="K82" s="79">
        <v>0</v>
      </c>
      <c r="L82" s="65">
        <f>ROUND(IF(H82&gt;=2800,2800*'dofinansowanie umów o pracę'!$D$8,H82*'dofinansowanie umów o pracę'!$D$8),2)</f>
        <v>0</v>
      </c>
      <c r="M82" s="66">
        <f>IFERROR(ROUND(IF(H82&gt;2800,I82/H82*2800,I82)*J82*'dofinansowanie umów o pracę'!$D$8,2),0)</f>
        <v>0</v>
      </c>
      <c r="N82" s="66">
        <f>ROUND(IF(H82&gt;2800,K82/H82*2800,K82)*J82*'dofinansowanie umów o pracę'!$D$8,2)</f>
        <v>0</v>
      </c>
      <c r="O82" s="66">
        <f t="shared" si="3"/>
        <v>0</v>
      </c>
      <c r="P82" s="66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>
      <c r="A83" s="52">
        <v>75</v>
      </c>
      <c r="B83" s="89"/>
      <c r="C83" s="89"/>
      <c r="D83" s="75"/>
      <c r="E83" s="76"/>
      <c r="F83" s="77"/>
      <c r="G83" s="78">
        <v>0</v>
      </c>
      <c r="H83" s="79">
        <v>0</v>
      </c>
      <c r="I83" s="79">
        <v>0</v>
      </c>
      <c r="J83" s="80">
        <v>1</v>
      </c>
      <c r="K83" s="79">
        <v>0</v>
      </c>
      <c r="L83" s="65">
        <f>ROUND(IF(H83&gt;=2800,2800*'dofinansowanie umów o pracę'!$D$8,H83*'dofinansowanie umów o pracę'!$D$8),2)</f>
        <v>0</v>
      </c>
      <c r="M83" s="66">
        <f>IFERROR(ROUND(IF(H83&gt;2800,I83/H83*2800,I83)*J83*'dofinansowanie umów o pracę'!$D$8,2),0)</f>
        <v>0</v>
      </c>
      <c r="N83" s="66">
        <f>ROUND(IF(H83&gt;2800,K83/H83*2800,K83)*J83*'dofinansowanie umów o pracę'!$D$8,2)</f>
        <v>0</v>
      </c>
      <c r="O83" s="66">
        <f t="shared" si="3"/>
        <v>0</v>
      </c>
      <c r="P83" s="66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>
      <c r="A84" s="52">
        <v>76</v>
      </c>
      <c r="B84" s="89"/>
      <c r="C84" s="89"/>
      <c r="D84" s="75"/>
      <c r="E84" s="76"/>
      <c r="F84" s="77"/>
      <c r="G84" s="78">
        <v>0</v>
      </c>
      <c r="H84" s="79">
        <v>0</v>
      </c>
      <c r="I84" s="79">
        <v>0</v>
      </c>
      <c r="J84" s="80">
        <v>1</v>
      </c>
      <c r="K84" s="79">
        <v>0</v>
      </c>
      <c r="L84" s="65">
        <f>ROUND(IF(H84&gt;=2800,2800*'dofinansowanie umów o pracę'!$D$8,H84*'dofinansowanie umów o pracę'!$D$8),2)</f>
        <v>0</v>
      </c>
      <c r="M84" s="66">
        <f>IFERROR(ROUND(IF(H84&gt;2800,I84/H84*2800,I84)*J84*'dofinansowanie umów o pracę'!$D$8,2),0)</f>
        <v>0</v>
      </c>
      <c r="N84" s="66">
        <f>ROUND(IF(H84&gt;2800,K84/H84*2800,K84)*J84*'dofinansowanie umów o pracę'!$D$8,2)</f>
        <v>0</v>
      </c>
      <c r="O84" s="66">
        <f t="shared" si="3"/>
        <v>0</v>
      </c>
      <c r="P84" s="66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>
      <c r="A85" s="52">
        <v>77</v>
      </c>
      <c r="B85" s="89"/>
      <c r="C85" s="89"/>
      <c r="D85" s="75"/>
      <c r="E85" s="76"/>
      <c r="F85" s="77"/>
      <c r="G85" s="78">
        <v>0</v>
      </c>
      <c r="H85" s="79">
        <v>0</v>
      </c>
      <c r="I85" s="79">
        <v>0</v>
      </c>
      <c r="J85" s="80">
        <v>1</v>
      </c>
      <c r="K85" s="79">
        <v>0</v>
      </c>
      <c r="L85" s="65">
        <f>ROUND(IF(H85&gt;=2800,2800*'dofinansowanie umów o pracę'!$D$8,H85*'dofinansowanie umów o pracę'!$D$8),2)</f>
        <v>0</v>
      </c>
      <c r="M85" s="66">
        <f>IFERROR(ROUND(IF(H85&gt;2800,I85/H85*2800,I85)*J85*'dofinansowanie umów o pracę'!$D$8,2),0)</f>
        <v>0</v>
      </c>
      <c r="N85" s="66">
        <f>ROUND(IF(H85&gt;2800,K85/H85*2800,K85)*J85*'dofinansowanie umów o pracę'!$D$8,2)</f>
        <v>0</v>
      </c>
      <c r="O85" s="66">
        <f t="shared" si="3"/>
        <v>0</v>
      </c>
      <c r="P85" s="66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>
      <c r="A86" s="52">
        <v>78</v>
      </c>
      <c r="B86" s="89"/>
      <c r="C86" s="89"/>
      <c r="D86" s="75"/>
      <c r="E86" s="76"/>
      <c r="F86" s="77"/>
      <c r="G86" s="78">
        <v>0</v>
      </c>
      <c r="H86" s="79">
        <v>0</v>
      </c>
      <c r="I86" s="79">
        <v>0</v>
      </c>
      <c r="J86" s="80">
        <v>1</v>
      </c>
      <c r="K86" s="79">
        <v>0</v>
      </c>
      <c r="L86" s="65">
        <f>ROUND(IF(H86&gt;=2800,2800*'dofinansowanie umów o pracę'!$D$8,H86*'dofinansowanie umów o pracę'!$D$8),2)</f>
        <v>0</v>
      </c>
      <c r="M86" s="66">
        <f>IFERROR(ROUND(IF(H86&gt;2800,I86/H86*2800,I86)*J86*'dofinansowanie umów o pracę'!$D$8,2),0)</f>
        <v>0</v>
      </c>
      <c r="N86" s="66">
        <f>ROUND(IF(H86&gt;2800,K86/H86*2800,K86)*J86*'dofinansowanie umów o pracę'!$D$8,2)</f>
        <v>0</v>
      </c>
      <c r="O86" s="66">
        <f t="shared" si="3"/>
        <v>0</v>
      </c>
      <c r="P86" s="66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>
      <c r="A87" s="52">
        <v>79</v>
      </c>
      <c r="B87" s="89"/>
      <c r="C87" s="89"/>
      <c r="D87" s="75"/>
      <c r="E87" s="76"/>
      <c r="F87" s="77"/>
      <c r="G87" s="78">
        <v>0</v>
      </c>
      <c r="H87" s="79">
        <v>0</v>
      </c>
      <c r="I87" s="79">
        <v>0</v>
      </c>
      <c r="J87" s="80">
        <v>1</v>
      </c>
      <c r="K87" s="79">
        <v>0</v>
      </c>
      <c r="L87" s="65">
        <f>ROUND(IF(H87&gt;=2800,2800*'dofinansowanie umów o pracę'!$D$8,H87*'dofinansowanie umów o pracę'!$D$8),2)</f>
        <v>0</v>
      </c>
      <c r="M87" s="66">
        <f>IFERROR(ROUND(IF(H87&gt;2800,I87/H87*2800,I87)*J87*'dofinansowanie umów o pracę'!$D$8,2),0)</f>
        <v>0</v>
      </c>
      <c r="N87" s="66">
        <f>ROUND(IF(H87&gt;2800,K87/H87*2800,K87)*J87*'dofinansowanie umów o pracę'!$D$8,2)</f>
        <v>0</v>
      </c>
      <c r="O87" s="66">
        <f t="shared" si="3"/>
        <v>0</v>
      </c>
      <c r="P87" s="66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>
      <c r="A88" s="52">
        <v>80</v>
      </c>
      <c r="B88" s="89"/>
      <c r="C88" s="89"/>
      <c r="D88" s="75"/>
      <c r="E88" s="76"/>
      <c r="F88" s="77"/>
      <c r="G88" s="78">
        <v>0</v>
      </c>
      <c r="H88" s="79">
        <v>0</v>
      </c>
      <c r="I88" s="79">
        <v>0</v>
      </c>
      <c r="J88" s="80">
        <v>1</v>
      </c>
      <c r="K88" s="79">
        <v>0</v>
      </c>
      <c r="L88" s="65">
        <f>ROUND(IF(H88&gt;=2800,2800*'dofinansowanie umów o pracę'!$D$8,H88*'dofinansowanie umów o pracę'!$D$8),2)</f>
        <v>0</v>
      </c>
      <c r="M88" s="66">
        <f>IFERROR(ROUND(IF(H88&gt;2800,I88/H88*2800,I88)*J88*'dofinansowanie umów o pracę'!$D$8,2),0)</f>
        <v>0</v>
      </c>
      <c r="N88" s="66">
        <f>ROUND(IF(H88&gt;2800,K88/H88*2800,K88)*J88*'dofinansowanie umów o pracę'!$D$8,2)</f>
        <v>0</v>
      </c>
      <c r="O88" s="66">
        <f t="shared" si="3"/>
        <v>0</v>
      </c>
      <c r="P88" s="66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>
      <c r="A89" s="52">
        <v>81</v>
      </c>
      <c r="B89" s="89"/>
      <c r="C89" s="89"/>
      <c r="D89" s="75"/>
      <c r="E89" s="76"/>
      <c r="F89" s="77"/>
      <c r="G89" s="78">
        <v>0</v>
      </c>
      <c r="H89" s="79">
        <v>0</v>
      </c>
      <c r="I89" s="79">
        <v>0</v>
      </c>
      <c r="J89" s="80">
        <v>1</v>
      </c>
      <c r="K89" s="79">
        <v>0</v>
      </c>
      <c r="L89" s="65">
        <f>ROUND(IF(H89&gt;=2800,2800*'dofinansowanie umów o pracę'!$D$8,H89*'dofinansowanie umów o pracę'!$D$8),2)</f>
        <v>0</v>
      </c>
      <c r="M89" s="66">
        <f>IFERROR(ROUND(IF(H89&gt;2800,I89/H89*2800,I89)*J89*'dofinansowanie umów o pracę'!$D$8,2),0)</f>
        <v>0</v>
      </c>
      <c r="N89" s="66">
        <f>ROUND(IF(H89&gt;2800,K89/H89*2800,K89)*J89*'dofinansowanie umów o pracę'!$D$8,2)</f>
        <v>0</v>
      </c>
      <c r="O89" s="66">
        <f t="shared" si="3"/>
        <v>0</v>
      </c>
      <c r="P89" s="66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>
      <c r="A90" s="52">
        <v>82</v>
      </c>
      <c r="B90" s="89"/>
      <c r="C90" s="89"/>
      <c r="D90" s="75"/>
      <c r="E90" s="76"/>
      <c r="F90" s="77"/>
      <c r="G90" s="78">
        <v>0</v>
      </c>
      <c r="H90" s="79">
        <v>0</v>
      </c>
      <c r="I90" s="79">
        <v>0</v>
      </c>
      <c r="J90" s="80">
        <v>1</v>
      </c>
      <c r="K90" s="79">
        <v>0</v>
      </c>
      <c r="L90" s="65">
        <f>ROUND(IF(H90&gt;=2800,2800*'dofinansowanie umów o pracę'!$D$8,H90*'dofinansowanie umów o pracę'!$D$8),2)</f>
        <v>0</v>
      </c>
      <c r="M90" s="66">
        <f>IFERROR(ROUND(IF(H90&gt;2800,I90/H90*2800,I90)*J90*'dofinansowanie umów o pracę'!$D$8,2),0)</f>
        <v>0</v>
      </c>
      <c r="N90" s="66">
        <f>ROUND(IF(H90&gt;2800,K90/H90*2800,K90)*J90*'dofinansowanie umów o pracę'!$D$8,2)</f>
        <v>0</v>
      </c>
      <c r="O90" s="66">
        <f t="shared" si="3"/>
        <v>0</v>
      </c>
      <c r="P90" s="66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>
      <c r="A91" s="52">
        <v>83</v>
      </c>
      <c r="B91" s="89"/>
      <c r="C91" s="89"/>
      <c r="D91" s="75"/>
      <c r="E91" s="76"/>
      <c r="F91" s="77"/>
      <c r="G91" s="78">
        <v>0</v>
      </c>
      <c r="H91" s="79">
        <v>0</v>
      </c>
      <c r="I91" s="79">
        <v>0</v>
      </c>
      <c r="J91" s="80">
        <v>1</v>
      </c>
      <c r="K91" s="79">
        <v>0</v>
      </c>
      <c r="L91" s="65">
        <f>ROUND(IF(H91&gt;=2800,2800*'dofinansowanie umów o pracę'!$D$8,H91*'dofinansowanie umów o pracę'!$D$8),2)</f>
        <v>0</v>
      </c>
      <c r="M91" s="66">
        <f>IFERROR(ROUND(IF(H91&gt;2800,I91/H91*2800,I91)*J91*'dofinansowanie umów o pracę'!$D$8,2),0)</f>
        <v>0</v>
      </c>
      <c r="N91" s="66">
        <f>ROUND(IF(H91&gt;2800,K91/H91*2800,K91)*J91*'dofinansowanie umów o pracę'!$D$8,2)</f>
        <v>0</v>
      </c>
      <c r="O91" s="66">
        <f t="shared" si="3"/>
        <v>0</v>
      </c>
      <c r="P91" s="66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>
      <c r="A92" s="52">
        <v>84</v>
      </c>
      <c r="B92" s="89"/>
      <c r="C92" s="89"/>
      <c r="D92" s="75"/>
      <c r="E92" s="76"/>
      <c r="F92" s="77"/>
      <c r="G92" s="78">
        <v>0</v>
      </c>
      <c r="H92" s="79">
        <v>0</v>
      </c>
      <c r="I92" s="79">
        <v>0</v>
      </c>
      <c r="J92" s="80">
        <v>1</v>
      </c>
      <c r="K92" s="79">
        <v>0</v>
      </c>
      <c r="L92" s="65">
        <f>ROUND(IF(H92&gt;=2800,2800*'dofinansowanie umów o pracę'!$D$8,H92*'dofinansowanie umów o pracę'!$D$8),2)</f>
        <v>0</v>
      </c>
      <c r="M92" s="66">
        <f>IFERROR(ROUND(IF(H92&gt;2800,I92/H92*2800,I92)*J92*'dofinansowanie umów o pracę'!$D$8,2),0)</f>
        <v>0</v>
      </c>
      <c r="N92" s="66">
        <f>ROUND(IF(H92&gt;2800,K92/H92*2800,K92)*J92*'dofinansowanie umów o pracę'!$D$8,2)</f>
        <v>0</v>
      </c>
      <c r="O92" s="66">
        <f t="shared" si="3"/>
        <v>0</v>
      </c>
      <c r="P92" s="66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>
      <c r="A93" s="52">
        <v>85</v>
      </c>
      <c r="B93" s="89"/>
      <c r="C93" s="89"/>
      <c r="D93" s="75"/>
      <c r="E93" s="76"/>
      <c r="F93" s="77"/>
      <c r="G93" s="78">
        <v>0</v>
      </c>
      <c r="H93" s="79">
        <v>0</v>
      </c>
      <c r="I93" s="79">
        <v>0</v>
      </c>
      <c r="J93" s="80">
        <v>1</v>
      </c>
      <c r="K93" s="79">
        <v>0</v>
      </c>
      <c r="L93" s="65">
        <f>ROUND(IF(H93&gt;=2800,2800*'dofinansowanie umów o pracę'!$D$8,H93*'dofinansowanie umów o pracę'!$D$8),2)</f>
        <v>0</v>
      </c>
      <c r="M93" s="66">
        <f>IFERROR(ROUND(IF(H93&gt;2800,I93/H93*2800,I93)*J93*'dofinansowanie umów o pracę'!$D$8,2),0)</f>
        <v>0</v>
      </c>
      <c r="N93" s="66">
        <f>ROUND(IF(H93&gt;2800,K93/H93*2800,K93)*J93*'dofinansowanie umów o pracę'!$D$8,2)</f>
        <v>0</v>
      </c>
      <c r="O93" s="66">
        <f t="shared" si="3"/>
        <v>0</v>
      </c>
      <c r="P93" s="66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>
      <c r="A94" s="52">
        <v>86</v>
      </c>
      <c r="B94" s="89"/>
      <c r="C94" s="89"/>
      <c r="D94" s="75"/>
      <c r="E94" s="76"/>
      <c r="F94" s="77"/>
      <c r="G94" s="78">
        <v>0</v>
      </c>
      <c r="H94" s="79">
        <v>0</v>
      </c>
      <c r="I94" s="79">
        <v>0</v>
      </c>
      <c r="J94" s="80">
        <v>1</v>
      </c>
      <c r="K94" s="79">
        <v>0</v>
      </c>
      <c r="L94" s="65">
        <f>ROUND(IF(H94&gt;=2800,2800*'dofinansowanie umów o pracę'!$D$8,H94*'dofinansowanie umów o pracę'!$D$8),2)</f>
        <v>0</v>
      </c>
      <c r="M94" s="66">
        <f>IFERROR(ROUND(IF(H94&gt;2800,I94/H94*2800,I94)*J94*'dofinansowanie umów o pracę'!$D$8,2),0)</f>
        <v>0</v>
      </c>
      <c r="N94" s="66">
        <f>ROUND(IF(H94&gt;2800,K94/H94*2800,K94)*J94*'dofinansowanie umów o pracę'!$D$8,2)</f>
        <v>0</v>
      </c>
      <c r="O94" s="66">
        <f t="shared" si="3"/>
        <v>0</v>
      </c>
      <c r="P94" s="66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>
      <c r="A95" s="52">
        <v>87</v>
      </c>
      <c r="B95" s="89"/>
      <c r="C95" s="89"/>
      <c r="D95" s="75"/>
      <c r="E95" s="76"/>
      <c r="F95" s="77"/>
      <c r="G95" s="78">
        <v>0</v>
      </c>
      <c r="H95" s="79">
        <v>0</v>
      </c>
      <c r="I95" s="79">
        <v>0</v>
      </c>
      <c r="J95" s="80">
        <v>1</v>
      </c>
      <c r="K95" s="79">
        <v>0</v>
      </c>
      <c r="L95" s="65">
        <f>ROUND(IF(H95&gt;=2800,2800*'dofinansowanie umów o pracę'!$D$8,H95*'dofinansowanie umów o pracę'!$D$8),2)</f>
        <v>0</v>
      </c>
      <c r="M95" s="66">
        <f>IFERROR(ROUND(IF(H95&gt;2800,I95/H95*2800,I95)*J95*'dofinansowanie umów o pracę'!$D$8,2),0)</f>
        <v>0</v>
      </c>
      <c r="N95" s="66">
        <f>ROUND(IF(H95&gt;2800,K95/H95*2800,K95)*J95*'dofinansowanie umów o pracę'!$D$8,2)</f>
        <v>0</v>
      </c>
      <c r="O95" s="66">
        <f t="shared" si="3"/>
        <v>0</v>
      </c>
      <c r="P95" s="66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>
      <c r="A96" s="52">
        <v>88</v>
      </c>
      <c r="B96" s="89"/>
      <c r="C96" s="89"/>
      <c r="D96" s="75"/>
      <c r="E96" s="76"/>
      <c r="F96" s="77"/>
      <c r="G96" s="78">
        <v>0</v>
      </c>
      <c r="H96" s="79">
        <v>0</v>
      </c>
      <c r="I96" s="79">
        <v>0</v>
      </c>
      <c r="J96" s="80">
        <v>1</v>
      </c>
      <c r="K96" s="79">
        <v>0</v>
      </c>
      <c r="L96" s="65">
        <f>ROUND(IF(H96&gt;=2800,2800*'dofinansowanie umów o pracę'!$D$8,H96*'dofinansowanie umów o pracę'!$D$8),2)</f>
        <v>0</v>
      </c>
      <c r="M96" s="66">
        <f>IFERROR(ROUND(IF(H96&gt;2800,I96/H96*2800,I96)*J96*'dofinansowanie umów o pracę'!$D$8,2),0)</f>
        <v>0</v>
      </c>
      <c r="N96" s="66">
        <f>ROUND(IF(H96&gt;2800,K96/H96*2800,K96)*J96*'dofinansowanie umów o pracę'!$D$8,2)</f>
        <v>0</v>
      </c>
      <c r="O96" s="66">
        <f t="shared" si="3"/>
        <v>0</v>
      </c>
      <c r="P96" s="66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>
      <c r="A97" s="52">
        <v>89</v>
      </c>
      <c r="B97" s="89"/>
      <c r="C97" s="89"/>
      <c r="D97" s="75"/>
      <c r="E97" s="76"/>
      <c r="F97" s="77"/>
      <c r="G97" s="78">
        <v>0</v>
      </c>
      <c r="H97" s="79">
        <v>0</v>
      </c>
      <c r="I97" s="79">
        <v>0</v>
      </c>
      <c r="J97" s="80">
        <v>1</v>
      </c>
      <c r="K97" s="79">
        <v>0</v>
      </c>
      <c r="L97" s="65">
        <f>ROUND(IF(H97&gt;=2800,2800*'dofinansowanie umów o pracę'!$D$8,H97*'dofinansowanie umów o pracę'!$D$8),2)</f>
        <v>0</v>
      </c>
      <c r="M97" s="66">
        <f>IFERROR(ROUND(IF(H97&gt;2800,I97/H97*2800,I97)*J97*'dofinansowanie umów o pracę'!$D$8,2),0)</f>
        <v>0</v>
      </c>
      <c r="N97" s="66">
        <f>ROUND(IF(H97&gt;2800,K97/H97*2800,K97)*J97*'dofinansowanie umów o pracę'!$D$8,2)</f>
        <v>0</v>
      </c>
      <c r="O97" s="66">
        <f t="shared" si="3"/>
        <v>0</v>
      </c>
      <c r="P97" s="66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>
      <c r="A98" s="52">
        <v>90</v>
      </c>
      <c r="B98" s="89"/>
      <c r="C98" s="89"/>
      <c r="D98" s="75"/>
      <c r="E98" s="76"/>
      <c r="F98" s="77"/>
      <c r="G98" s="78">
        <v>0</v>
      </c>
      <c r="H98" s="79">
        <v>0</v>
      </c>
      <c r="I98" s="79">
        <v>0</v>
      </c>
      <c r="J98" s="80">
        <v>1</v>
      </c>
      <c r="K98" s="79">
        <v>0</v>
      </c>
      <c r="L98" s="65">
        <f>ROUND(IF(H98&gt;=2800,2800*'dofinansowanie umów o pracę'!$D$8,H98*'dofinansowanie umów o pracę'!$D$8),2)</f>
        <v>0</v>
      </c>
      <c r="M98" s="66">
        <f>IFERROR(ROUND(IF(H98&gt;2800,I98/H98*2800,I98)*J98*'dofinansowanie umów o pracę'!$D$8,2),0)</f>
        <v>0</v>
      </c>
      <c r="N98" s="66">
        <f>ROUND(IF(H98&gt;2800,K98/H98*2800,K98)*J98*'dofinansowanie umów o pracę'!$D$8,2)</f>
        <v>0</v>
      </c>
      <c r="O98" s="66">
        <f t="shared" si="3"/>
        <v>0</v>
      </c>
      <c r="P98" s="66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>
      <c r="A99" s="52">
        <v>91</v>
      </c>
      <c r="B99" s="89"/>
      <c r="C99" s="89"/>
      <c r="D99" s="75"/>
      <c r="E99" s="76"/>
      <c r="F99" s="77"/>
      <c r="G99" s="78">
        <v>0</v>
      </c>
      <c r="H99" s="79">
        <v>0</v>
      </c>
      <c r="I99" s="79">
        <v>0</v>
      </c>
      <c r="J99" s="80">
        <v>1</v>
      </c>
      <c r="K99" s="79">
        <v>0</v>
      </c>
      <c r="L99" s="65">
        <f>ROUND(IF(H99&gt;=2800,2800*'dofinansowanie umów o pracę'!$D$8,H99*'dofinansowanie umów o pracę'!$D$8),2)</f>
        <v>0</v>
      </c>
      <c r="M99" s="66">
        <f>IFERROR(ROUND(IF(H99&gt;2800,I99/H99*2800,I99)*J99*'dofinansowanie umów o pracę'!$D$8,2),0)</f>
        <v>0</v>
      </c>
      <c r="N99" s="66">
        <f>ROUND(IF(H99&gt;2800,K99/H99*2800,K99)*J99*'dofinansowanie umów o pracę'!$D$8,2)</f>
        <v>0</v>
      </c>
      <c r="O99" s="66">
        <f t="shared" si="3"/>
        <v>0</v>
      </c>
      <c r="P99" s="66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>
      <c r="A100" s="52">
        <v>92</v>
      </c>
      <c r="B100" s="89"/>
      <c r="C100" s="89"/>
      <c r="D100" s="75"/>
      <c r="E100" s="76"/>
      <c r="F100" s="77"/>
      <c r="G100" s="78">
        <v>0</v>
      </c>
      <c r="H100" s="79">
        <v>0</v>
      </c>
      <c r="I100" s="79">
        <v>0</v>
      </c>
      <c r="J100" s="80">
        <v>1</v>
      </c>
      <c r="K100" s="79">
        <v>0</v>
      </c>
      <c r="L100" s="65">
        <f>ROUND(IF(H100&gt;=2800,2800*'dofinansowanie umów o pracę'!$D$8,H100*'dofinansowanie umów o pracę'!$D$8),2)</f>
        <v>0</v>
      </c>
      <c r="M100" s="66">
        <f>IFERROR(ROUND(IF(H100&gt;2800,I100/H100*2800,I100)*J100*'dofinansowanie umów o pracę'!$D$8,2),0)</f>
        <v>0</v>
      </c>
      <c r="N100" s="66">
        <f>ROUND(IF(H100&gt;2800,K100/H100*2800,K100)*J100*'dofinansowanie umów o pracę'!$D$8,2)</f>
        <v>0</v>
      </c>
      <c r="O100" s="66">
        <f t="shared" si="3"/>
        <v>0</v>
      </c>
      <c r="P100" s="66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>
      <c r="A101" s="52">
        <v>93</v>
      </c>
      <c r="B101" s="89"/>
      <c r="C101" s="89"/>
      <c r="D101" s="75"/>
      <c r="E101" s="76"/>
      <c r="F101" s="77"/>
      <c r="G101" s="78">
        <v>0</v>
      </c>
      <c r="H101" s="79">
        <v>0</v>
      </c>
      <c r="I101" s="79">
        <v>0</v>
      </c>
      <c r="J101" s="80">
        <v>1</v>
      </c>
      <c r="K101" s="79">
        <v>0</v>
      </c>
      <c r="L101" s="65">
        <f>ROUND(IF(H101&gt;=2800,2800*'dofinansowanie umów o pracę'!$D$8,H101*'dofinansowanie umów o pracę'!$D$8),2)</f>
        <v>0</v>
      </c>
      <c r="M101" s="66">
        <f>IFERROR(ROUND(IF(H101&gt;2800,I101/H101*2800,I101)*J101*'dofinansowanie umów o pracę'!$D$8,2),0)</f>
        <v>0</v>
      </c>
      <c r="N101" s="66">
        <f>ROUND(IF(H101&gt;2800,K101/H101*2800,K101)*J101*'dofinansowanie umów o pracę'!$D$8,2)</f>
        <v>0</v>
      </c>
      <c r="O101" s="66">
        <f t="shared" si="3"/>
        <v>0</v>
      </c>
      <c r="P101" s="66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>
      <c r="A102" s="52">
        <v>94</v>
      </c>
      <c r="B102" s="89"/>
      <c r="C102" s="89"/>
      <c r="D102" s="75"/>
      <c r="E102" s="76"/>
      <c r="F102" s="77"/>
      <c r="G102" s="78">
        <v>0</v>
      </c>
      <c r="H102" s="79">
        <v>0</v>
      </c>
      <c r="I102" s="79">
        <v>0</v>
      </c>
      <c r="J102" s="80">
        <v>1</v>
      </c>
      <c r="K102" s="79">
        <v>0</v>
      </c>
      <c r="L102" s="65">
        <f>ROUND(IF(H102&gt;=2800,2800*'dofinansowanie umów o pracę'!$D$8,H102*'dofinansowanie umów o pracę'!$D$8),2)</f>
        <v>0</v>
      </c>
      <c r="M102" s="66">
        <f>IFERROR(ROUND(IF(H102&gt;2800,I102/H102*2800,I102)*J102*'dofinansowanie umów o pracę'!$D$8,2),0)</f>
        <v>0</v>
      </c>
      <c r="N102" s="66">
        <f>ROUND(IF(H102&gt;2800,K102/H102*2800,K102)*J102*'dofinansowanie umów o pracę'!$D$8,2)</f>
        <v>0</v>
      </c>
      <c r="O102" s="66">
        <f t="shared" si="3"/>
        <v>0</v>
      </c>
      <c r="P102" s="66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>
      <c r="A103" s="52">
        <v>95</v>
      </c>
      <c r="B103" s="89"/>
      <c r="C103" s="89"/>
      <c r="D103" s="75"/>
      <c r="E103" s="76"/>
      <c r="F103" s="77"/>
      <c r="G103" s="78">
        <v>0</v>
      </c>
      <c r="H103" s="79">
        <v>0</v>
      </c>
      <c r="I103" s="79">
        <v>0</v>
      </c>
      <c r="J103" s="80">
        <v>1</v>
      </c>
      <c r="K103" s="79">
        <v>0</v>
      </c>
      <c r="L103" s="65">
        <f>ROUND(IF(H103&gt;=2800,2800*'dofinansowanie umów o pracę'!$D$8,H103*'dofinansowanie umów o pracę'!$D$8),2)</f>
        <v>0</v>
      </c>
      <c r="M103" s="66">
        <f>IFERROR(ROUND(IF(H103&gt;2800,I103/H103*2800,I103)*J103*'dofinansowanie umów o pracę'!$D$8,2),0)</f>
        <v>0</v>
      </c>
      <c r="N103" s="66">
        <f>ROUND(IF(H103&gt;2800,K103/H103*2800,K103)*J103*'dofinansowanie umów o pracę'!$D$8,2)</f>
        <v>0</v>
      </c>
      <c r="O103" s="66">
        <f t="shared" si="3"/>
        <v>0</v>
      </c>
      <c r="P103" s="66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>
      <c r="A104" s="52">
        <v>96</v>
      </c>
      <c r="B104" s="89"/>
      <c r="C104" s="89"/>
      <c r="D104" s="75"/>
      <c r="E104" s="76"/>
      <c r="F104" s="77"/>
      <c r="G104" s="78">
        <v>0</v>
      </c>
      <c r="H104" s="79">
        <v>0</v>
      </c>
      <c r="I104" s="79">
        <v>0</v>
      </c>
      <c r="J104" s="80">
        <v>1</v>
      </c>
      <c r="K104" s="79">
        <v>0</v>
      </c>
      <c r="L104" s="65">
        <f>ROUND(IF(H104&gt;=2800,2800*'dofinansowanie umów o pracę'!$D$8,H104*'dofinansowanie umów o pracę'!$D$8),2)</f>
        <v>0</v>
      </c>
      <c r="M104" s="66">
        <f>IFERROR(ROUND(IF(H104&gt;2800,I104/H104*2800,I104)*J104*'dofinansowanie umów o pracę'!$D$8,2),0)</f>
        <v>0</v>
      </c>
      <c r="N104" s="66">
        <f>ROUND(IF(H104&gt;2800,K104/H104*2800,K104)*J104*'dofinansowanie umów o pracę'!$D$8,2)</f>
        <v>0</v>
      </c>
      <c r="O104" s="66">
        <f t="shared" si="3"/>
        <v>0</v>
      </c>
      <c r="P104" s="66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>
      <c r="A105" s="52">
        <v>97</v>
      </c>
      <c r="B105" s="89"/>
      <c r="C105" s="89"/>
      <c r="D105" s="75"/>
      <c r="E105" s="76"/>
      <c r="F105" s="77"/>
      <c r="G105" s="78">
        <v>0</v>
      </c>
      <c r="H105" s="79">
        <v>0</v>
      </c>
      <c r="I105" s="79">
        <v>0</v>
      </c>
      <c r="J105" s="80">
        <v>1</v>
      </c>
      <c r="K105" s="79">
        <v>0</v>
      </c>
      <c r="L105" s="65">
        <f>ROUND(IF(H105&gt;=2800,2800*'dofinansowanie umów o pracę'!$D$8,H105*'dofinansowanie umów o pracę'!$D$8),2)</f>
        <v>0</v>
      </c>
      <c r="M105" s="66">
        <f>IFERROR(ROUND(IF(H105&gt;2800,I105/H105*2800,I105)*J105*'dofinansowanie umów o pracę'!$D$8,2),0)</f>
        <v>0</v>
      </c>
      <c r="N105" s="66">
        <f>ROUND(IF(H105&gt;2800,K105/H105*2800,K105)*J105*'dofinansowanie umów o pracę'!$D$8,2)</f>
        <v>0</v>
      </c>
      <c r="O105" s="66">
        <f t="shared" si="3"/>
        <v>0</v>
      </c>
      <c r="P105" s="66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>
      <c r="A106" s="52">
        <v>98</v>
      </c>
      <c r="B106" s="89"/>
      <c r="C106" s="89"/>
      <c r="D106" s="75"/>
      <c r="E106" s="76"/>
      <c r="F106" s="77"/>
      <c r="G106" s="78">
        <v>0</v>
      </c>
      <c r="H106" s="79">
        <v>0</v>
      </c>
      <c r="I106" s="79">
        <v>0</v>
      </c>
      <c r="J106" s="80">
        <v>1</v>
      </c>
      <c r="K106" s="79">
        <v>0</v>
      </c>
      <c r="L106" s="65">
        <f>ROUND(IF(H106&gt;=2800,2800*'dofinansowanie umów o pracę'!$D$8,H106*'dofinansowanie umów o pracę'!$D$8),2)</f>
        <v>0</v>
      </c>
      <c r="M106" s="66">
        <f>IFERROR(ROUND(IF(H106&gt;2800,I106/H106*2800,I106)*J106*'dofinansowanie umów o pracę'!$D$8,2),0)</f>
        <v>0</v>
      </c>
      <c r="N106" s="66">
        <f>ROUND(IF(H106&gt;2800,K106/H106*2800,K106)*J106*'dofinansowanie umów o pracę'!$D$8,2)</f>
        <v>0</v>
      </c>
      <c r="O106" s="66">
        <f t="shared" si="3"/>
        <v>0</v>
      </c>
      <c r="P106" s="66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>
      <c r="A107" s="52">
        <v>99</v>
      </c>
      <c r="B107" s="89"/>
      <c r="C107" s="89"/>
      <c r="D107" s="75"/>
      <c r="E107" s="76"/>
      <c r="F107" s="77"/>
      <c r="G107" s="78">
        <v>0</v>
      </c>
      <c r="H107" s="79">
        <v>0</v>
      </c>
      <c r="I107" s="79">
        <v>0</v>
      </c>
      <c r="J107" s="80">
        <v>1</v>
      </c>
      <c r="K107" s="79">
        <v>0</v>
      </c>
      <c r="L107" s="65">
        <f>ROUND(IF(H107&gt;=2800,2800*'dofinansowanie umów o pracę'!$D$8,H107*'dofinansowanie umów o pracę'!$D$8),2)</f>
        <v>0</v>
      </c>
      <c r="M107" s="66">
        <f>IFERROR(ROUND(IF(H107&gt;2800,I107/H107*2800,I107)*J107*'dofinansowanie umów o pracę'!$D$8,2),0)</f>
        <v>0</v>
      </c>
      <c r="N107" s="66">
        <f>ROUND(IF(H107&gt;2800,K107/H107*2800,K107)*J107*'dofinansowanie umów o pracę'!$D$8,2)</f>
        <v>0</v>
      </c>
      <c r="O107" s="66">
        <f t="shared" si="3"/>
        <v>0</v>
      </c>
      <c r="P107" s="66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>
      <c r="A108" s="52">
        <v>100</v>
      </c>
      <c r="B108" s="89"/>
      <c r="C108" s="89"/>
      <c r="D108" s="75"/>
      <c r="E108" s="76"/>
      <c r="F108" s="77"/>
      <c r="G108" s="78">
        <v>0</v>
      </c>
      <c r="H108" s="79">
        <v>0</v>
      </c>
      <c r="I108" s="79">
        <v>0</v>
      </c>
      <c r="J108" s="80">
        <v>1</v>
      </c>
      <c r="K108" s="79">
        <v>0</v>
      </c>
      <c r="L108" s="65">
        <f>ROUND(IF(H108&gt;=2800,2800*'dofinansowanie umów o pracę'!$D$8,H108*'dofinansowanie umów o pracę'!$D$8),2)</f>
        <v>0</v>
      </c>
      <c r="M108" s="66">
        <f>IFERROR(ROUND(IF(H108&gt;2800,I108/H108*2800,I108)*J108*'dofinansowanie umów o pracę'!$D$8,2),0)</f>
        <v>0</v>
      </c>
      <c r="N108" s="66">
        <f>ROUND(IF(H108&gt;2800,K108/H108*2800,K108)*J108*'dofinansowanie umów o pracę'!$D$8,2)</f>
        <v>0</v>
      </c>
      <c r="O108" s="66">
        <f t="shared" si="3"/>
        <v>0</v>
      </c>
      <c r="P108" s="66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>
      <c r="A109" s="52">
        <v>101</v>
      </c>
      <c r="B109" s="89"/>
      <c r="C109" s="89"/>
      <c r="D109" s="75"/>
      <c r="E109" s="76"/>
      <c r="F109" s="77"/>
      <c r="G109" s="78">
        <v>0</v>
      </c>
      <c r="H109" s="79">
        <v>0</v>
      </c>
      <c r="I109" s="79">
        <v>0</v>
      </c>
      <c r="J109" s="80">
        <v>1</v>
      </c>
      <c r="K109" s="79">
        <v>0</v>
      </c>
      <c r="L109" s="65">
        <f>ROUND(IF(H109&gt;=2800,2800*'dofinansowanie umów o pracę'!$D$8,H109*'dofinansowanie umów o pracę'!$D$8),2)</f>
        <v>0</v>
      </c>
      <c r="M109" s="66">
        <f>IFERROR(ROUND(IF(H109&gt;2800,I109/H109*2800,I109)*J109*'dofinansowanie umów o pracę'!$D$8,2),0)</f>
        <v>0</v>
      </c>
      <c r="N109" s="66">
        <f>ROUND(IF(H109&gt;2800,K109/H109*2800,K109)*J109*'dofinansowanie umów o pracę'!$D$8,2)</f>
        <v>0</v>
      </c>
      <c r="O109" s="66">
        <f t="shared" si="3"/>
        <v>0</v>
      </c>
      <c r="P109" s="66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>
      <c r="A110" s="52">
        <v>102</v>
      </c>
      <c r="B110" s="89"/>
      <c r="C110" s="89"/>
      <c r="D110" s="75"/>
      <c r="E110" s="76"/>
      <c r="F110" s="77"/>
      <c r="G110" s="78">
        <v>0</v>
      </c>
      <c r="H110" s="79">
        <v>0</v>
      </c>
      <c r="I110" s="79">
        <v>0</v>
      </c>
      <c r="J110" s="80">
        <v>1</v>
      </c>
      <c r="K110" s="79">
        <v>0</v>
      </c>
      <c r="L110" s="65">
        <f>ROUND(IF(H110&gt;=2800,2800*'dofinansowanie umów o pracę'!$D$8,H110*'dofinansowanie umów o pracę'!$D$8),2)</f>
        <v>0</v>
      </c>
      <c r="M110" s="66">
        <f>IFERROR(ROUND(IF(H110&gt;2800,I110/H110*2800,I110)*J110*'dofinansowanie umów o pracę'!$D$8,2),0)</f>
        <v>0</v>
      </c>
      <c r="N110" s="66">
        <f>ROUND(IF(H110&gt;2800,K110/H110*2800,K110)*J110*'dofinansowanie umów o pracę'!$D$8,2)</f>
        <v>0</v>
      </c>
      <c r="O110" s="66">
        <f t="shared" si="3"/>
        <v>0</v>
      </c>
      <c r="P110" s="66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>
      <c r="A111" s="52">
        <v>103</v>
      </c>
      <c r="B111" s="89"/>
      <c r="C111" s="89"/>
      <c r="D111" s="75"/>
      <c r="E111" s="76"/>
      <c r="F111" s="77"/>
      <c r="G111" s="78">
        <v>0</v>
      </c>
      <c r="H111" s="79">
        <v>0</v>
      </c>
      <c r="I111" s="79">
        <v>0</v>
      </c>
      <c r="J111" s="80">
        <v>1</v>
      </c>
      <c r="K111" s="79">
        <v>0</v>
      </c>
      <c r="L111" s="65">
        <f>ROUND(IF(H111&gt;=2800,2800*'dofinansowanie umów o pracę'!$D$8,H111*'dofinansowanie umów o pracę'!$D$8),2)</f>
        <v>0</v>
      </c>
      <c r="M111" s="66">
        <f>IFERROR(ROUND(IF(H111&gt;2800,I111/H111*2800,I111)*J111*'dofinansowanie umów o pracę'!$D$8,2),0)</f>
        <v>0</v>
      </c>
      <c r="N111" s="66">
        <f>ROUND(IF(H111&gt;2800,K111/H111*2800,K111)*J111*'dofinansowanie umów o pracę'!$D$8,2)</f>
        <v>0</v>
      </c>
      <c r="O111" s="66">
        <f t="shared" si="3"/>
        <v>0</v>
      </c>
      <c r="P111" s="66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>
      <c r="A112" s="52">
        <v>104</v>
      </c>
      <c r="B112" s="89"/>
      <c r="C112" s="89"/>
      <c r="D112" s="75"/>
      <c r="E112" s="76"/>
      <c r="F112" s="77"/>
      <c r="G112" s="78">
        <v>0</v>
      </c>
      <c r="H112" s="79">
        <v>0</v>
      </c>
      <c r="I112" s="79">
        <v>0</v>
      </c>
      <c r="J112" s="80">
        <v>1</v>
      </c>
      <c r="K112" s="79">
        <v>0</v>
      </c>
      <c r="L112" s="65">
        <f>ROUND(IF(H112&gt;=2800,2800*'dofinansowanie umów o pracę'!$D$8,H112*'dofinansowanie umów o pracę'!$D$8),2)</f>
        <v>0</v>
      </c>
      <c r="M112" s="66">
        <f>IFERROR(ROUND(IF(H112&gt;2800,I112/H112*2800,I112)*J112*'dofinansowanie umów o pracę'!$D$8,2),0)</f>
        <v>0</v>
      </c>
      <c r="N112" s="66">
        <f>ROUND(IF(H112&gt;2800,K112/H112*2800,K112)*J112*'dofinansowanie umów o pracę'!$D$8,2)</f>
        <v>0</v>
      </c>
      <c r="O112" s="66">
        <f t="shared" si="3"/>
        <v>0</v>
      </c>
      <c r="P112" s="66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>
      <c r="A113" s="52">
        <v>105</v>
      </c>
      <c r="B113" s="89"/>
      <c r="C113" s="89"/>
      <c r="D113" s="75"/>
      <c r="E113" s="76"/>
      <c r="F113" s="77"/>
      <c r="G113" s="78">
        <v>0</v>
      </c>
      <c r="H113" s="79">
        <v>0</v>
      </c>
      <c r="I113" s="79">
        <v>0</v>
      </c>
      <c r="J113" s="80">
        <v>1</v>
      </c>
      <c r="K113" s="79">
        <v>0</v>
      </c>
      <c r="L113" s="65">
        <f>ROUND(IF(H113&gt;=2800,2800*'dofinansowanie umów o pracę'!$D$8,H113*'dofinansowanie umów o pracę'!$D$8),2)</f>
        <v>0</v>
      </c>
      <c r="M113" s="66">
        <f>IFERROR(ROUND(IF(H113&gt;2800,I113/H113*2800,I113)*J113*'dofinansowanie umów o pracę'!$D$8,2),0)</f>
        <v>0</v>
      </c>
      <c r="N113" s="66">
        <f>ROUND(IF(H113&gt;2800,K113/H113*2800,K113)*J113*'dofinansowanie umów o pracę'!$D$8,2)</f>
        <v>0</v>
      </c>
      <c r="O113" s="66">
        <f t="shared" si="3"/>
        <v>0</v>
      </c>
      <c r="P113" s="66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>
      <c r="A114" s="52">
        <v>106</v>
      </c>
      <c r="B114" s="89"/>
      <c r="C114" s="89"/>
      <c r="D114" s="75"/>
      <c r="E114" s="76"/>
      <c r="F114" s="77"/>
      <c r="G114" s="78">
        <v>0</v>
      </c>
      <c r="H114" s="79">
        <v>0</v>
      </c>
      <c r="I114" s="79">
        <v>0</v>
      </c>
      <c r="J114" s="80">
        <v>1</v>
      </c>
      <c r="K114" s="79">
        <v>0</v>
      </c>
      <c r="L114" s="65">
        <f>ROUND(IF(H114&gt;=2800,2800*'dofinansowanie umów o pracę'!$D$8,H114*'dofinansowanie umów o pracę'!$D$8),2)</f>
        <v>0</v>
      </c>
      <c r="M114" s="66">
        <f>IFERROR(ROUND(IF(H114&gt;2800,I114/H114*2800,I114)*J114*'dofinansowanie umów o pracę'!$D$8,2),0)</f>
        <v>0</v>
      </c>
      <c r="N114" s="66">
        <f>ROUND(IF(H114&gt;2800,K114/H114*2800,K114)*J114*'dofinansowanie umów o pracę'!$D$8,2)</f>
        <v>0</v>
      </c>
      <c r="O114" s="66">
        <f t="shared" si="3"/>
        <v>0</v>
      </c>
      <c r="P114" s="66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>
      <c r="A115" s="52">
        <v>107</v>
      </c>
      <c r="B115" s="89"/>
      <c r="C115" s="89"/>
      <c r="D115" s="75"/>
      <c r="E115" s="76"/>
      <c r="F115" s="77"/>
      <c r="G115" s="78">
        <v>0</v>
      </c>
      <c r="H115" s="79">
        <v>0</v>
      </c>
      <c r="I115" s="79">
        <v>0</v>
      </c>
      <c r="J115" s="80">
        <v>1</v>
      </c>
      <c r="K115" s="79">
        <v>0</v>
      </c>
      <c r="L115" s="65">
        <f>ROUND(IF(H115&gt;=2800,2800*'dofinansowanie umów o pracę'!$D$8,H115*'dofinansowanie umów o pracę'!$D$8),2)</f>
        <v>0</v>
      </c>
      <c r="M115" s="66">
        <f>IFERROR(ROUND(IF(H115&gt;2800,I115/H115*2800,I115)*J115*'dofinansowanie umów o pracę'!$D$8,2),0)</f>
        <v>0</v>
      </c>
      <c r="N115" s="66">
        <f>ROUND(IF(H115&gt;2800,K115/H115*2800,K115)*J115*'dofinansowanie umów o pracę'!$D$8,2)</f>
        <v>0</v>
      </c>
      <c r="O115" s="66">
        <f t="shared" si="3"/>
        <v>0</v>
      </c>
      <c r="P115" s="66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>
      <c r="A116" s="52">
        <v>108</v>
      </c>
      <c r="B116" s="89"/>
      <c r="C116" s="89"/>
      <c r="D116" s="75"/>
      <c r="E116" s="76"/>
      <c r="F116" s="77"/>
      <c r="G116" s="78">
        <v>0</v>
      </c>
      <c r="H116" s="79">
        <v>0</v>
      </c>
      <c r="I116" s="79">
        <v>0</v>
      </c>
      <c r="J116" s="80">
        <v>1</v>
      </c>
      <c r="K116" s="79">
        <v>0</v>
      </c>
      <c r="L116" s="65">
        <f>ROUND(IF(H116&gt;=2800,2800*'dofinansowanie umów o pracę'!$D$8,H116*'dofinansowanie umów o pracę'!$D$8),2)</f>
        <v>0</v>
      </c>
      <c r="M116" s="66">
        <f>IFERROR(ROUND(IF(H116&gt;2800,I116/H116*2800,I116)*J116*'dofinansowanie umów o pracę'!$D$8,2),0)</f>
        <v>0</v>
      </c>
      <c r="N116" s="66">
        <f>ROUND(IF(H116&gt;2800,K116/H116*2800,K116)*J116*'dofinansowanie umów o pracę'!$D$8,2)</f>
        <v>0</v>
      </c>
      <c r="O116" s="66">
        <f t="shared" si="3"/>
        <v>0</v>
      </c>
      <c r="P116" s="66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>
      <c r="A117" s="52">
        <v>109</v>
      </c>
      <c r="B117" s="89"/>
      <c r="C117" s="89"/>
      <c r="D117" s="75"/>
      <c r="E117" s="76"/>
      <c r="F117" s="77"/>
      <c r="G117" s="78">
        <v>0</v>
      </c>
      <c r="H117" s="79">
        <v>0</v>
      </c>
      <c r="I117" s="79">
        <v>0</v>
      </c>
      <c r="J117" s="80">
        <v>1</v>
      </c>
      <c r="K117" s="79">
        <v>0</v>
      </c>
      <c r="L117" s="65">
        <f>ROUND(IF(H117&gt;=2800,2800*'dofinansowanie umów o pracę'!$D$8,H117*'dofinansowanie umów o pracę'!$D$8),2)</f>
        <v>0</v>
      </c>
      <c r="M117" s="66">
        <f>IFERROR(ROUND(IF(H117&gt;2800,I117/H117*2800,I117)*J117*'dofinansowanie umów o pracę'!$D$8,2),0)</f>
        <v>0</v>
      </c>
      <c r="N117" s="66">
        <f>ROUND(IF(H117&gt;2800,K117/H117*2800,K117)*J117*'dofinansowanie umów o pracę'!$D$8,2)</f>
        <v>0</v>
      </c>
      <c r="O117" s="66">
        <f t="shared" si="3"/>
        <v>0</v>
      </c>
      <c r="P117" s="66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>
      <c r="A118" s="52">
        <v>110</v>
      </c>
      <c r="B118" s="89"/>
      <c r="C118" s="89"/>
      <c r="D118" s="75"/>
      <c r="E118" s="76"/>
      <c r="F118" s="77"/>
      <c r="G118" s="78">
        <v>0</v>
      </c>
      <c r="H118" s="79">
        <v>0</v>
      </c>
      <c r="I118" s="79">
        <v>0</v>
      </c>
      <c r="J118" s="80">
        <v>1</v>
      </c>
      <c r="K118" s="79">
        <v>0</v>
      </c>
      <c r="L118" s="65">
        <f>ROUND(IF(H118&gt;=2800,2800*'dofinansowanie umów o pracę'!$D$8,H118*'dofinansowanie umów o pracę'!$D$8),2)</f>
        <v>0</v>
      </c>
      <c r="M118" s="66">
        <f>IFERROR(ROUND(IF(H118&gt;2800,I118/H118*2800,I118)*J118*'dofinansowanie umów o pracę'!$D$8,2),0)</f>
        <v>0</v>
      </c>
      <c r="N118" s="66">
        <f>ROUND(IF(H118&gt;2800,K118/H118*2800,K118)*J118*'dofinansowanie umów o pracę'!$D$8,2)</f>
        <v>0</v>
      </c>
      <c r="O118" s="66">
        <f t="shared" si="3"/>
        <v>0</v>
      </c>
      <c r="P118" s="66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>
      <c r="A119" s="52">
        <v>111</v>
      </c>
      <c r="B119" s="89"/>
      <c r="C119" s="89"/>
      <c r="D119" s="75"/>
      <c r="E119" s="76"/>
      <c r="F119" s="77"/>
      <c r="G119" s="78">
        <v>0</v>
      </c>
      <c r="H119" s="79">
        <v>0</v>
      </c>
      <c r="I119" s="79">
        <v>0</v>
      </c>
      <c r="J119" s="80">
        <v>1</v>
      </c>
      <c r="K119" s="79">
        <v>0</v>
      </c>
      <c r="L119" s="65">
        <f>ROUND(IF(H119&gt;=2800,2800*'dofinansowanie umów o pracę'!$D$8,H119*'dofinansowanie umów o pracę'!$D$8),2)</f>
        <v>0</v>
      </c>
      <c r="M119" s="66">
        <f>IFERROR(ROUND(IF(H119&gt;2800,I119/H119*2800,I119)*J119*'dofinansowanie umów o pracę'!$D$8,2),0)</f>
        <v>0</v>
      </c>
      <c r="N119" s="66">
        <f>ROUND(IF(H119&gt;2800,K119/H119*2800,K119)*J119*'dofinansowanie umów o pracę'!$D$8,2)</f>
        <v>0</v>
      </c>
      <c r="O119" s="66">
        <f t="shared" si="3"/>
        <v>0</v>
      </c>
      <c r="P119" s="66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>
      <c r="A120" s="52">
        <v>112</v>
      </c>
      <c r="B120" s="89"/>
      <c r="C120" s="89"/>
      <c r="D120" s="75"/>
      <c r="E120" s="76"/>
      <c r="F120" s="77"/>
      <c r="G120" s="78">
        <v>0</v>
      </c>
      <c r="H120" s="79">
        <v>0</v>
      </c>
      <c r="I120" s="79">
        <v>0</v>
      </c>
      <c r="J120" s="80">
        <v>1</v>
      </c>
      <c r="K120" s="79">
        <v>0</v>
      </c>
      <c r="L120" s="65">
        <f>ROUND(IF(H120&gt;=2800,2800*'dofinansowanie umów o pracę'!$D$8,H120*'dofinansowanie umów o pracę'!$D$8),2)</f>
        <v>0</v>
      </c>
      <c r="M120" s="66">
        <f>IFERROR(ROUND(IF(H120&gt;2800,I120/H120*2800,I120)*J120*'dofinansowanie umów o pracę'!$D$8,2),0)</f>
        <v>0</v>
      </c>
      <c r="N120" s="66">
        <f>ROUND(IF(H120&gt;2800,K120/H120*2800,K120)*J120*'dofinansowanie umów o pracę'!$D$8,2)</f>
        <v>0</v>
      </c>
      <c r="O120" s="66">
        <f t="shared" si="3"/>
        <v>0</v>
      </c>
      <c r="P120" s="66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>
      <c r="A121" s="52">
        <v>113</v>
      </c>
      <c r="B121" s="89"/>
      <c r="C121" s="89"/>
      <c r="D121" s="75"/>
      <c r="E121" s="76"/>
      <c r="F121" s="77"/>
      <c r="G121" s="78">
        <v>0</v>
      </c>
      <c r="H121" s="79">
        <v>0</v>
      </c>
      <c r="I121" s="79">
        <v>0</v>
      </c>
      <c r="J121" s="80">
        <v>1</v>
      </c>
      <c r="K121" s="79">
        <v>0</v>
      </c>
      <c r="L121" s="65">
        <f>ROUND(IF(H121&gt;=2800,2800*'dofinansowanie umów o pracę'!$D$8,H121*'dofinansowanie umów o pracę'!$D$8),2)</f>
        <v>0</v>
      </c>
      <c r="M121" s="66">
        <f>IFERROR(ROUND(IF(H121&gt;2800,I121/H121*2800,I121)*J121*'dofinansowanie umów o pracę'!$D$8,2),0)</f>
        <v>0</v>
      </c>
      <c r="N121" s="66">
        <f>ROUND(IF(H121&gt;2800,K121/H121*2800,K121)*J121*'dofinansowanie umów o pracę'!$D$8,2)</f>
        <v>0</v>
      </c>
      <c r="O121" s="66">
        <f t="shared" si="3"/>
        <v>0</v>
      </c>
      <c r="P121" s="66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>
      <c r="A122" s="52">
        <v>114</v>
      </c>
      <c r="B122" s="89"/>
      <c r="C122" s="89"/>
      <c r="D122" s="75"/>
      <c r="E122" s="76"/>
      <c r="F122" s="77"/>
      <c r="G122" s="78">
        <v>0</v>
      </c>
      <c r="H122" s="79">
        <v>0</v>
      </c>
      <c r="I122" s="79">
        <v>0</v>
      </c>
      <c r="J122" s="80">
        <v>1</v>
      </c>
      <c r="K122" s="79">
        <v>0</v>
      </c>
      <c r="L122" s="65">
        <f>ROUND(IF(H122&gt;=2800,2800*'dofinansowanie umów o pracę'!$D$8,H122*'dofinansowanie umów o pracę'!$D$8),2)</f>
        <v>0</v>
      </c>
      <c r="M122" s="66">
        <f>IFERROR(ROUND(IF(H122&gt;2800,I122/H122*2800,I122)*J122*'dofinansowanie umów o pracę'!$D$8,2),0)</f>
        <v>0</v>
      </c>
      <c r="N122" s="66">
        <f>ROUND(IF(H122&gt;2800,K122/H122*2800,K122)*J122*'dofinansowanie umów o pracę'!$D$8,2)</f>
        <v>0</v>
      </c>
      <c r="O122" s="66">
        <f t="shared" si="3"/>
        <v>0</v>
      </c>
      <c r="P122" s="66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>
      <c r="A123" s="52">
        <v>115</v>
      </c>
      <c r="B123" s="89"/>
      <c r="C123" s="89"/>
      <c r="D123" s="75"/>
      <c r="E123" s="76"/>
      <c r="F123" s="77"/>
      <c r="G123" s="78">
        <v>0</v>
      </c>
      <c r="H123" s="79">
        <v>0</v>
      </c>
      <c r="I123" s="79">
        <v>0</v>
      </c>
      <c r="J123" s="80">
        <v>1</v>
      </c>
      <c r="K123" s="79">
        <v>0</v>
      </c>
      <c r="L123" s="65">
        <f>ROUND(IF(H123&gt;=2800,2800*'dofinansowanie umów o pracę'!$D$8,H123*'dofinansowanie umów o pracę'!$D$8),2)</f>
        <v>0</v>
      </c>
      <c r="M123" s="66">
        <f>IFERROR(ROUND(IF(H123&gt;2800,I123/H123*2800,I123)*J123*'dofinansowanie umów o pracę'!$D$8,2),0)</f>
        <v>0</v>
      </c>
      <c r="N123" s="66">
        <f>ROUND(IF(H123&gt;2800,K123/H123*2800,K123)*J123*'dofinansowanie umów o pracę'!$D$8,2)</f>
        <v>0</v>
      </c>
      <c r="O123" s="66">
        <f t="shared" si="3"/>
        <v>0</v>
      </c>
      <c r="P123" s="66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>
      <c r="A124" s="52">
        <v>116</v>
      </c>
      <c r="B124" s="89"/>
      <c r="C124" s="89"/>
      <c r="D124" s="75"/>
      <c r="E124" s="76"/>
      <c r="F124" s="77"/>
      <c r="G124" s="78">
        <v>0</v>
      </c>
      <c r="H124" s="79">
        <v>0</v>
      </c>
      <c r="I124" s="79">
        <v>0</v>
      </c>
      <c r="J124" s="80">
        <v>1</v>
      </c>
      <c r="K124" s="79">
        <v>0</v>
      </c>
      <c r="L124" s="65">
        <f>ROUND(IF(H124&gt;=2800,2800*'dofinansowanie umów o pracę'!$D$8,H124*'dofinansowanie umów o pracę'!$D$8),2)</f>
        <v>0</v>
      </c>
      <c r="M124" s="66">
        <f>IFERROR(ROUND(IF(H124&gt;2800,I124/H124*2800,I124)*J124*'dofinansowanie umów o pracę'!$D$8,2),0)</f>
        <v>0</v>
      </c>
      <c r="N124" s="66">
        <f>ROUND(IF(H124&gt;2800,K124/H124*2800,K124)*J124*'dofinansowanie umów o pracę'!$D$8,2)</f>
        <v>0</v>
      </c>
      <c r="O124" s="66">
        <f t="shared" si="3"/>
        <v>0</v>
      </c>
      <c r="P124" s="66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>
      <c r="A125" s="52">
        <v>117</v>
      </c>
      <c r="B125" s="89"/>
      <c r="C125" s="89"/>
      <c r="D125" s="75"/>
      <c r="E125" s="76"/>
      <c r="F125" s="77"/>
      <c r="G125" s="78">
        <v>0</v>
      </c>
      <c r="H125" s="79">
        <v>0</v>
      </c>
      <c r="I125" s="79">
        <v>0</v>
      </c>
      <c r="J125" s="80">
        <v>1</v>
      </c>
      <c r="K125" s="79">
        <v>0</v>
      </c>
      <c r="L125" s="65">
        <f>ROUND(IF(H125&gt;=2800,2800*'dofinansowanie umów o pracę'!$D$8,H125*'dofinansowanie umów o pracę'!$D$8),2)</f>
        <v>0</v>
      </c>
      <c r="M125" s="66">
        <f>IFERROR(ROUND(IF(H125&gt;2800,I125/H125*2800,I125)*J125*'dofinansowanie umów o pracę'!$D$8,2),0)</f>
        <v>0</v>
      </c>
      <c r="N125" s="66">
        <f>ROUND(IF(H125&gt;2800,K125/H125*2800,K125)*J125*'dofinansowanie umów o pracę'!$D$8,2)</f>
        <v>0</v>
      </c>
      <c r="O125" s="66">
        <f t="shared" si="3"/>
        <v>0</v>
      </c>
      <c r="P125" s="66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>
      <c r="A126" s="52">
        <v>118</v>
      </c>
      <c r="B126" s="89"/>
      <c r="C126" s="89"/>
      <c r="D126" s="75"/>
      <c r="E126" s="76"/>
      <c r="F126" s="77"/>
      <c r="G126" s="78">
        <v>0</v>
      </c>
      <c r="H126" s="79">
        <v>0</v>
      </c>
      <c r="I126" s="79">
        <v>0</v>
      </c>
      <c r="J126" s="80">
        <v>1</v>
      </c>
      <c r="K126" s="79">
        <v>0</v>
      </c>
      <c r="L126" s="65">
        <f>ROUND(IF(H126&gt;=2800,2800*'dofinansowanie umów o pracę'!$D$8,H126*'dofinansowanie umów o pracę'!$D$8),2)</f>
        <v>0</v>
      </c>
      <c r="M126" s="66">
        <f>IFERROR(ROUND(IF(H126&gt;2800,I126/H126*2800,I126)*J126*'dofinansowanie umów o pracę'!$D$8,2),0)</f>
        <v>0</v>
      </c>
      <c r="N126" s="66">
        <f>ROUND(IF(H126&gt;2800,K126/H126*2800,K126)*J126*'dofinansowanie umów o pracę'!$D$8,2)</f>
        <v>0</v>
      </c>
      <c r="O126" s="66">
        <f t="shared" si="3"/>
        <v>0</v>
      </c>
      <c r="P126" s="66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>
      <c r="A127" s="52">
        <v>119</v>
      </c>
      <c r="B127" s="89"/>
      <c r="C127" s="89"/>
      <c r="D127" s="75"/>
      <c r="E127" s="76"/>
      <c r="F127" s="77"/>
      <c r="G127" s="78">
        <v>0</v>
      </c>
      <c r="H127" s="79">
        <v>0</v>
      </c>
      <c r="I127" s="79">
        <v>0</v>
      </c>
      <c r="J127" s="80">
        <v>1</v>
      </c>
      <c r="K127" s="79">
        <v>0</v>
      </c>
      <c r="L127" s="65">
        <f>ROUND(IF(H127&gt;=2800,2800*'dofinansowanie umów o pracę'!$D$8,H127*'dofinansowanie umów o pracę'!$D$8),2)</f>
        <v>0</v>
      </c>
      <c r="M127" s="66">
        <f>IFERROR(ROUND(IF(H127&gt;2800,I127/H127*2800,I127)*J127*'dofinansowanie umów o pracę'!$D$8,2),0)</f>
        <v>0</v>
      </c>
      <c r="N127" s="66">
        <f>ROUND(IF(H127&gt;2800,K127/H127*2800,K127)*J127*'dofinansowanie umów o pracę'!$D$8,2)</f>
        <v>0</v>
      </c>
      <c r="O127" s="66">
        <f t="shared" si="3"/>
        <v>0</v>
      </c>
      <c r="P127" s="66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>
      <c r="A128" s="52">
        <v>120</v>
      </c>
      <c r="B128" s="89"/>
      <c r="C128" s="89"/>
      <c r="D128" s="75"/>
      <c r="E128" s="76"/>
      <c r="F128" s="77"/>
      <c r="G128" s="78">
        <v>0</v>
      </c>
      <c r="H128" s="79">
        <v>0</v>
      </c>
      <c r="I128" s="79">
        <v>0</v>
      </c>
      <c r="J128" s="80">
        <v>1</v>
      </c>
      <c r="K128" s="79">
        <v>0</v>
      </c>
      <c r="L128" s="65">
        <f>ROUND(IF(H128&gt;=2800,2800*'dofinansowanie umów o pracę'!$D$8,H128*'dofinansowanie umów o pracę'!$D$8),2)</f>
        <v>0</v>
      </c>
      <c r="M128" s="66">
        <f>IFERROR(ROUND(IF(H128&gt;2800,I128/H128*2800,I128)*J128*'dofinansowanie umów o pracę'!$D$8,2),0)</f>
        <v>0</v>
      </c>
      <c r="N128" s="66">
        <f>ROUND(IF(H128&gt;2800,K128/H128*2800,K128)*J128*'dofinansowanie umów o pracę'!$D$8,2)</f>
        <v>0</v>
      </c>
      <c r="O128" s="66">
        <f t="shared" si="3"/>
        <v>0</v>
      </c>
      <c r="P128" s="66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>
      <c r="A129" s="52">
        <v>121</v>
      </c>
      <c r="B129" s="89"/>
      <c r="C129" s="89"/>
      <c r="D129" s="75"/>
      <c r="E129" s="76"/>
      <c r="F129" s="77"/>
      <c r="G129" s="78">
        <v>0</v>
      </c>
      <c r="H129" s="79">
        <v>0</v>
      </c>
      <c r="I129" s="79">
        <v>0</v>
      </c>
      <c r="J129" s="80">
        <v>1</v>
      </c>
      <c r="K129" s="79">
        <v>0</v>
      </c>
      <c r="L129" s="65">
        <f>ROUND(IF(H129&gt;=2800,2800*'dofinansowanie umów o pracę'!$D$8,H129*'dofinansowanie umów o pracę'!$D$8),2)</f>
        <v>0</v>
      </c>
      <c r="M129" s="66">
        <f>IFERROR(ROUND(IF(H129&gt;2800,I129/H129*2800,I129)*J129*'dofinansowanie umów o pracę'!$D$8,2),0)</f>
        <v>0</v>
      </c>
      <c r="N129" s="66">
        <f>ROUND(IF(H129&gt;2800,K129/H129*2800,K129)*J129*'dofinansowanie umów o pracę'!$D$8,2)</f>
        <v>0</v>
      </c>
      <c r="O129" s="66">
        <f t="shared" si="3"/>
        <v>0</v>
      </c>
      <c r="P129" s="66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>
      <c r="A130" s="52">
        <v>122</v>
      </c>
      <c r="B130" s="89"/>
      <c r="C130" s="89"/>
      <c r="D130" s="75"/>
      <c r="E130" s="76"/>
      <c r="F130" s="77"/>
      <c r="G130" s="78">
        <v>0</v>
      </c>
      <c r="H130" s="79">
        <v>0</v>
      </c>
      <c r="I130" s="79">
        <v>0</v>
      </c>
      <c r="J130" s="80">
        <v>1</v>
      </c>
      <c r="K130" s="79">
        <v>0</v>
      </c>
      <c r="L130" s="65">
        <f>ROUND(IF(H130&gt;=2800,2800*'dofinansowanie umów o pracę'!$D$8,H130*'dofinansowanie umów o pracę'!$D$8),2)</f>
        <v>0</v>
      </c>
      <c r="M130" s="66">
        <f>IFERROR(ROUND(IF(H130&gt;2800,I130/H130*2800,I130)*J130*'dofinansowanie umów o pracę'!$D$8,2),0)</f>
        <v>0</v>
      </c>
      <c r="N130" s="66">
        <f>ROUND(IF(H130&gt;2800,K130/H130*2800,K130)*J130*'dofinansowanie umów o pracę'!$D$8,2)</f>
        <v>0</v>
      </c>
      <c r="O130" s="66">
        <f t="shared" si="3"/>
        <v>0</v>
      </c>
      <c r="P130" s="66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>
      <c r="A131" s="52">
        <v>123</v>
      </c>
      <c r="B131" s="89"/>
      <c r="C131" s="89"/>
      <c r="D131" s="75"/>
      <c r="E131" s="76"/>
      <c r="F131" s="77"/>
      <c r="G131" s="78">
        <v>0</v>
      </c>
      <c r="H131" s="79">
        <v>0</v>
      </c>
      <c r="I131" s="79">
        <v>0</v>
      </c>
      <c r="J131" s="80">
        <v>1</v>
      </c>
      <c r="K131" s="79">
        <v>0</v>
      </c>
      <c r="L131" s="65">
        <f>ROUND(IF(H131&gt;=2800,2800*'dofinansowanie umów o pracę'!$D$8,H131*'dofinansowanie umów o pracę'!$D$8),2)</f>
        <v>0</v>
      </c>
      <c r="M131" s="66">
        <f>IFERROR(ROUND(IF(H131&gt;2800,I131/H131*2800,I131)*J131*'dofinansowanie umów o pracę'!$D$8,2),0)</f>
        <v>0</v>
      </c>
      <c r="N131" s="66">
        <f>ROUND(IF(H131&gt;2800,K131/H131*2800,K131)*J131*'dofinansowanie umów o pracę'!$D$8,2)</f>
        <v>0</v>
      </c>
      <c r="O131" s="66">
        <f t="shared" si="3"/>
        <v>0</v>
      </c>
      <c r="P131" s="66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>
      <c r="A132" s="52">
        <v>124</v>
      </c>
      <c r="B132" s="89"/>
      <c r="C132" s="89"/>
      <c r="D132" s="75"/>
      <c r="E132" s="76"/>
      <c r="F132" s="77"/>
      <c r="G132" s="78">
        <v>0</v>
      </c>
      <c r="H132" s="79">
        <v>0</v>
      </c>
      <c r="I132" s="79">
        <v>0</v>
      </c>
      <c r="J132" s="80">
        <v>1</v>
      </c>
      <c r="K132" s="79">
        <v>0</v>
      </c>
      <c r="L132" s="65">
        <f>ROUND(IF(H132&gt;=2800,2800*'dofinansowanie umów o pracę'!$D$8,H132*'dofinansowanie umów o pracę'!$D$8),2)</f>
        <v>0</v>
      </c>
      <c r="M132" s="66">
        <f>IFERROR(ROUND(IF(H132&gt;2800,I132/H132*2800,I132)*J132*'dofinansowanie umów o pracę'!$D$8,2),0)</f>
        <v>0</v>
      </c>
      <c r="N132" s="66">
        <f>ROUND(IF(H132&gt;2800,K132/H132*2800,K132)*J132*'dofinansowanie umów o pracę'!$D$8,2)</f>
        <v>0</v>
      </c>
      <c r="O132" s="66">
        <f t="shared" si="3"/>
        <v>0</v>
      </c>
      <c r="P132" s="66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>
      <c r="A133" s="52">
        <v>125</v>
      </c>
      <c r="B133" s="89"/>
      <c r="C133" s="89"/>
      <c r="D133" s="75"/>
      <c r="E133" s="76"/>
      <c r="F133" s="77"/>
      <c r="G133" s="78">
        <v>0</v>
      </c>
      <c r="H133" s="79">
        <v>0</v>
      </c>
      <c r="I133" s="79">
        <v>0</v>
      </c>
      <c r="J133" s="80">
        <v>1</v>
      </c>
      <c r="K133" s="79">
        <v>0</v>
      </c>
      <c r="L133" s="65">
        <f>ROUND(IF(H133&gt;=2800,2800*'dofinansowanie umów o pracę'!$D$8,H133*'dofinansowanie umów o pracę'!$D$8),2)</f>
        <v>0</v>
      </c>
      <c r="M133" s="66">
        <f>IFERROR(ROUND(IF(H133&gt;2800,I133/H133*2800,I133)*J133*'dofinansowanie umów o pracę'!$D$8,2),0)</f>
        <v>0</v>
      </c>
      <c r="N133" s="66">
        <f>ROUND(IF(H133&gt;2800,K133/H133*2800,K133)*J133*'dofinansowanie umów o pracę'!$D$8,2)</f>
        <v>0</v>
      </c>
      <c r="O133" s="66">
        <f t="shared" si="3"/>
        <v>0</v>
      </c>
      <c r="P133" s="66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>
      <c r="A134" s="52">
        <v>126</v>
      </c>
      <c r="B134" s="89"/>
      <c r="C134" s="89"/>
      <c r="D134" s="75"/>
      <c r="E134" s="76"/>
      <c r="F134" s="77"/>
      <c r="G134" s="78">
        <v>0</v>
      </c>
      <c r="H134" s="79">
        <v>0</v>
      </c>
      <c r="I134" s="79">
        <v>0</v>
      </c>
      <c r="J134" s="80">
        <v>1</v>
      </c>
      <c r="K134" s="79">
        <v>0</v>
      </c>
      <c r="L134" s="65">
        <f>ROUND(IF(H134&gt;=2800,2800*'dofinansowanie umów o pracę'!$D$8,H134*'dofinansowanie umów o pracę'!$D$8),2)</f>
        <v>0</v>
      </c>
      <c r="M134" s="66">
        <f>IFERROR(ROUND(IF(H134&gt;2800,I134/H134*2800,I134)*J134*'dofinansowanie umów o pracę'!$D$8,2),0)</f>
        <v>0</v>
      </c>
      <c r="N134" s="66">
        <f>ROUND(IF(H134&gt;2800,K134/H134*2800,K134)*J134*'dofinansowanie umów o pracę'!$D$8,2)</f>
        <v>0</v>
      </c>
      <c r="O134" s="66">
        <f t="shared" si="3"/>
        <v>0</v>
      </c>
      <c r="P134" s="66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>
      <c r="A135" s="52">
        <v>127</v>
      </c>
      <c r="B135" s="89"/>
      <c r="C135" s="89"/>
      <c r="D135" s="75"/>
      <c r="E135" s="76"/>
      <c r="F135" s="77"/>
      <c r="G135" s="78">
        <v>0</v>
      </c>
      <c r="H135" s="79">
        <v>0</v>
      </c>
      <c r="I135" s="79">
        <v>0</v>
      </c>
      <c r="J135" s="80">
        <v>1</v>
      </c>
      <c r="K135" s="79">
        <v>0</v>
      </c>
      <c r="L135" s="65">
        <f>ROUND(IF(H135&gt;=2800,2800*'dofinansowanie umów o pracę'!$D$8,H135*'dofinansowanie umów o pracę'!$D$8),2)</f>
        <v>0</v>
      </c>
      <c r="M135" s="66">
        <f>IFERROR(ROUND(IF(H135&gt;2800,I135/H135*2800,I135)*J135*'dofinansowanie umów o pracę'!$D$8,2),0)</f>
        <v>0</v>
      </c>
      <c r="N135" s="66">
        <f>ROUND(IF(H135&gt;2800,K135/H135*2800,K135)*J135*'dofinansowanie umów o pracę'!$D$8,2)</f>
        <v>0</v>
      </c>
      <c r="O135" s="66">
        <f t="shared" si="3"/>
        <v>0</v>
      </c>
      <c r="P135" s="66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>
      <c r="A136" s="52">
        <v>128</v>
      </c>
      <c r="B136" s="89"/>
      <c r="C136" s="89"/>
      <c r="D136" s="75"/>
      <c r="E136" s="76"/>
      <c r="F136" s="77"/>
      <c r="G136" s="78">
        <v>0</v>
      </c>
      <c r="H136" s="79">
        <v>0</v>
      </c>
      <c r="I136" s="79">
        <v>0</v>
      </c>
      <c r="J136" s="80">
        <v>1</v>
      </c>
      <c r="K136" s="79">
        <v>0</v>
      </c>
      <c r="L136" s="65">
        <f>ROUND(IF(H136&gt;=2800,2800*'dofinansowanie umów o pracę'!$D$8,H136*'dofinansowanie umów o pracę'!$D$8),2)</f>
        <v>0</v>
      </c>
      <c r="M136" s="66">
        <f>IFERROR(ROUND(IF(H136&gt;2800,I136/H136*2800,I136)*J136*'dofinansowanie umów o pracę'!$D$8,2),0)</f>
        <v>0</v>
      </c>
      <c r="N136" s="66">
        <f>ROUND(IF(H136&gt;2800,K136/H136*2800,K136)*J136*'dofinansowanie umów o pracę'!$D$8,2)</f>
        <v>0</v>
      </c>
      <c r="O136" s="66">
        <f t="shared" si="3"/>
        <v>0</v>
      </c>
      <c r="P136" s="66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>
      <c r="A137" s="52">
        <v>129</v>
      </c>
      <c r="B137" s="89"/>
      <c r="C137" s="89"/>
      <c r="D137" s="75"/>
      <c r="E137" s="76"/>
      <c r="F137" s="77"/>
      <c r="G137" s="78">
        <v>0</v>
      </c>
      <c r="H137" s="79">
        <v>0</v>
      </c>
      <c r="I137" s="79">
        <v>0</v>
      </c>
      <c r="J137" s="80">
        <v>1</v>
      </c>
      <c r="K137" s="79">
        <v>0</v>
      </c>
      <c r="L137" s="65">
        <f>ROUND(IF(H137&gt;=2800,2800*'dofinansowanie umów o pracę'!$D$8,H137*'dofinansowanie umów o pracę'!$D$8),2)</f>
        <v>0</v>
      </c>
      <c r="M137" s="66">
        <f>IFERROR(ROUND(IF(H137&gt;2800,I137/H137*2800,I137)*J137*'dofinansowanie umów o pracę'!$D$8,2),0)</f>
        <v>0</v>
      </c>
      <c r="N137" s="66">
        <f>ROUND(IF(H137&gt;2800,K137/H137*2800,K137)*J137*'dofinansowanie umów o pracę'!$D$8,2)</f>
        <v>0</v>
      </c>
      <c r="O137" s="66">
        <f t="shared" si="3"/>
        <v>0</v>
      </c>
      <c r="P137" s="66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>
      <c r="A138" s="52">
        <v>130</v>
      </c>
      <c r="B138" s="89"/>
      <c r="C138" s="89"/>
      <c r="D138" s="75"/>
      <c r="E138" s="76"/>
      <c r="F138" s="77"/>
      <c r="G138" s="78">
        <v>0</v>
      </c>
      <c r="H138" s="79">
        <v>0</v>
      </c>
      <c r="I138" s="79">
        <v>0</v>
      </c>
      <c r="J138" s="80">
        <v>1</v>
      </c>
      <c r="K138" s="79">
        <v>0</v>
      </c>
      <c r="L138" s="65">
        <f>ROUND(IF(H138&gt;=2800,2800*'dofinansowanie umów o pracę'!$D$8,H138*'dofinansowanie umów o pracę'!$D$8),2)</f>
        <v>0</v>
      </c>
      <c r="M138" s="66">
        <f>IFERROR(ROUND(IF(H138&gt;2800,I138/H138*2800,I138)*J138*'dofinansowanie umów o pracę'!$D$8,2),0)</f>
        <v>0</v>
      </c>
      <c r="N138" s="66">
        <f>ROUND(IF(H138&gt;2800,K138/H138*2800,K138)*J138*'dofinansowanie umów o pracę'!$D$8,2)</f>
        <v>0</v>
      </c>
      <c r="O138" s="66">
        <f t="shared" ref="O138:O201" si="5">N138+L138-IFERROR((1-J138)*I138/H138*L138,0)</f>
        <v>0</v>
      </c>
      <c r="P138" s="66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>
      <c r="A139" s="52">
        <v>131</v>
      </c>
      <c r="B139" s="89"/>
      <c r="C139" s="89"/>
      <c r="D139" s="75"/>
      <c r="E139" s="76"/>
      <c r="F139" s="77"/>
      <c r="G139" s="78">
        <v>0</v>
      </c>
      <c r="H139" s="79">
        <v>0</v>
      </c>
      <c r="I139" s="79">
        <v>0</v>
      </c>
      <c r="J139" s="80">
        <v>1</v>
      </c>
      <c r="K139" s="79">
        <v>0</v>
      </c>
      <c r="L139" s="65">
        <f>ROUND(IF(H139&gt;=2800,2800*'dofinansowanie umów o pracę'!$D$8,H139*'dofinansowanie umów o pracę'!$D$8),2)</f>
        <v>0</v>
      </c>
      <c r="M139" s="66">
        <f>IFERROR(ROUND(IF(H139&gt;2800,I139/H139*2800,I139)*J139*'dofinansowanie umów o pracę'!$D$8,2),0)</f>
        <v>0</v>
      </c>
      <c r="N139" s="66">
        <f>ROUND(IF(H139&gt;2800,K139/H139*2800,K139)*J139*'dofinansowanie umów o pracę'!$D$8,2)</f>
        <v>0</v>
      </c>
      <c r="O139" s="66">
        <f t="shared" si="5"/>
        <v>0</v>
      </c>
      <c r="P139" s="66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>
      <c r="A140" s="52">
        <v>132</v>
      </c>
      <c r="B140" s="89"/>
      <c r="C140" s="89"/>
      <c r="D140" s="75"/>
      <c r="E140" s="76"/>
      <c r="F140" s="77"/>
      <c r="G140" s="78">
        <v>0</v>
      </c>
      <c r="H140" s="79">
        <v>0</v>
      </c>
      <c r="I140" s="79">
        <v>0</v>
      </c>
      <c r="J140" s="80">
        <v>1</v>
      </c>
      <c r="K140" s="79">
        <v>0</v>
      </c>
      <c r="L140" s="65">
        <f>ROUND(IF(H140&gt;=2800,2800*'dofinansowanie umów o pracę'!$D$8,H140*'dofinansowanie umów o pracę'!$D$8),2)</f>
        <v>0</v>
      </c>
      <c r="M140" s="66">
        <f>IFERROR(ROUND(IF(H140&gt;2800,I140/H140*2800,I140)*J140*'dofinansowanie umów o pracę'!$D$8,2),0)</f>
        <v>0</v>
      </c>
      <c r="N140" s="66">
        <f>ROUND(IF(H140&gt;2800,K140/H140*2800,K140)*J140*'dofinansowanie umów o pracę'!$D$8,2)</f>
        <v>0</v>
      </c>
      <c r="O140" s="66">
        <f t="shared" si="5"/>
        <v>0</v>
      </c>
      <c r="P140" s="66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>
      <c r="A141" s="52">
        <v>133</v>
      </c>
      <c r="B141" s="89"/>
      <c r="C141" s="89"/>
      <c r="D141" s="75"/>
      <c r="E141" s="76"/>
      <c r="F141" s="77"/>
      <c r="G141" s="78">
        <v>0</v>
      </c>
      <c r="H141" s="79">
        <v>0</v>
      </c>
      <c r="I141" s="79">
        <v>0</v>
      </c>
      <c r="J141" s="80">
        <v>1</v>
      </c>
      <c r="K141" s="79">
        <v>0</v>
      </c>
      <c r="L141" s="65">
        <f>ROUND(IF(H141&gt;=2800,2800*'dofinansowanie umów o pracę'!$D$8,H141*'dofinansowanie umów o pracę'!$D$8),2)</f>
        <v>0</v>
      </c>
      <c r="M141" s="66">
        <f>IFERROR(ROUND(IF(H141&gt;2800,I141/H141*2800,I141)*J141*'dofinansowanie umów o pracę'!$D$8,2),0)</f>
        <v>0</v>
      </c>
      <c r="N141" s="66">
        <f>ROUND(IF(H141&gt;2800,K141/H141*2800,K141)*J141*'dofinansowanie umów o pracę'!$D$8,2)</f>
        <v>0</v>
      </c>
      <c r="O141" s="66">
        <f t="shared" si="5"/>
        <v>0</v>
      </c>
      <c r="P141" s="66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>
      <c r="A142" s="52">
        <v>134</v>
      </c>
      <c r="B142" s="89"/>
      <c r="C142" s="89"/>
      <c r="D142" s="75"/>
      <c r="E142" s="76"/>
      <c r="F142" s="77"/>
      <c r="G142" s="78">
        <v>0</v>
      </c>
      <c r="H142" s="79">
        <v>0</v>
      </c>
      <c r="I142" s="79">
        <v>0</v>
      </c>
      <c r="J142" s="80">
        <v>1</v>
      </c>
      <c r="K142" s="79">
        <v>0</v>
      </c>
      <c r="L142" s="65">
        <f>ROUND(IF(H142&gt;=2800,2800*'dofinansowanie umów o pracę'!$D$8,H142*'dofinansowanie umów o pracę'!$D$8),2)</f>
        <v>0</v>
      </c>
      <c r="M142" s="66">
        <f>IFERROR(ROUND(IF(H142&gt;2800,I142/H142*2800,I142)*J142*'dofinansowanie umów o pracę'!$D$8,2),0)</f>
        <v>0</v>
      </c>
      <c r="N142" s="66">
        <f>ROUND(IF(H142&gt;2800,K142/H142*2800,K142)*J142*'dofinansowanie umów o pracę'!$D$8,2)</f>
        <v>0</v>
      </c>
      <c r="O142" s="66">
        <f t="shared" si="5"/>
        <v>0</v>
      </c>
      <c r="P142" s="66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>
      <c r="A143" s="52">
        <v>135</v>
      </c>
      <c r="B143" s="89"/>
      <c r="C143" s="89"/>
      <c r="D143" s="75"/>
      <c r="E143" s="76"/>
      <c r="F143" s="77"/>
      <c r="G143" s="78">
        <v>0</v>
      </c>
      <c r="H143" s="79">
        <v>0</v>
      </c>
      <c r="I143" s="79">
        <v>0</v>
      </c>
      <c r="J143" s="80">
        <v>1</v>
      </c>
      <c r="K143" s="79">
        <v>0</v>
      </c>
      <c r="L143" s="65">
        <f>ROUND(IF(H143&gt;=2800,2800*'dofinansowanie umów o pracę'!$D$8,H143*'dofinansowanie umów o pracę'!$D$8),2)</f>
        <v>0</v>
      </c>
      <c r="M143" s="66">
        <f>IFERROR(ROUND(IF(H143&gt;2800,I143/H143*2800,I143)*J143*'dofinansowanie umów o pracę'!$D$8,2),0)</f>
        <v>0</v>
      </c>
      <c r="N143" s="66">
        <f>ROUND(IF(H143&gt;2800,K143/H143*2800,K143)*J143*'dofinansowanie umów o pracę'!$D$8,2)</f>
        <v>0</v>
      </c>
      <c r="O143" s="66">
        <f t="shared" si="5"/>
        <v>0</v>
      </c>
      <c r="P143" s="66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>
      <c r="A144" s="52">
        <v>136</v>
      </c>
      <c r="B144" s="89"/>
      <c r="C144" s="89"/>
      <c r="D144" s="75"/>
      <c r="E144" s="76"/>
      <c r="F144" s="77"/>
      <c r="G144" s="78">
        <v>0</v>
      </c>
      <c r="H144" s="79">
        <v>0</v>
      </c>
      <c r="I144" s="79">
        <v>0</v>
      </c>
      <c r="J144" s="80">
        <v>1</v>
      </c>
      <c r="K144" s="79">
        <v>0</v>
      </c>
      <c r="L144" s="65">
        <f>ROUND(IF(H144&gt;=2800,2800*'dofinansowanie umów o pracę'!$D$8,H144*'dofinansowanie umów o pracę'!$D$8),2)</f>
        <v>0</v>
      </c>
      <c r="M144" s="66">
        <f>IFERROR(ROUND(IF(H144&gt;2800,I144/H144*2800,I144)*J144*'dofinansowanie umów o pracę'!$D$8,2),0)</f>
        <v>0</v>
      </c>
      <c r="N144" s="66">
        <f>ROUND(IF(H144&gt;2800,K144/H144*2800,K144)*J144*'dofinansowanie umów o pracę'!$D$8,2)</f>
        <v>0</v>
      </c>
      <c r="O144" s="66">
        <f t="shared" si="5"/>
        <v>0</v>
      </c>
      <c r="P144" s="66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>
      <c r="A145" s="52">
        <v>137</v>
      </c>
      <c r="B145" s="89"/>
      <c r="C145" s="89"/>
      <c r="D145" s="75"/>
      <c r="E145" s="76"/>
      <c r="F145" s="77"/>
      <c r="G145" s="78">
        <v>0</v>
      </c>
      <c r="H145" s="79">
        <v>0</v>
      </c>
      <c r="I145" s="79">
        <v>0</v>
      </c>
      <c r="J145" s="80">
        <v>1</v>
      </c>
      <c r="K145" s="79">
        <v>0</v>
      </c>
      <c r="L145" s="65">
        <f>ROUND(IF(H145&gt;=2800,2800*'dofinansowanie umów o pracę'!$D$8,H145*'dofinansowanie umów o pracę'!$D$8),2)</f>
        <v>0</v>
      </c>
      <c r="M145" s="66">
        <f>IFERROR(ROUND(IF(H145&gt;2800,I145/H145*2800,I145)*J145*'dofinansowanie umów o pracę'!$D$8,2),0)</f>
        <v>0</v>
      </c>
      <c r="N145" s="66">
        <f>ROUND(IF(H145&gt;2800,K145/H145*2800,K145)*J145*'dofinansowanie umów o pracę'!$D$8,2)</f>
        <v>0</v>
      </c>
      <c r="O145" s="66">
        <f t="shared" si="5"/>
        <v>0</v>
      </c>
      <c r="P145" s="66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>
      <c r="A146" s="52">
        <v>138</v>
      </c>
      <c r="B146" s="89"/>
      <c r="C146" s="89"/>
      <c r="D146" s="75"/>
      <c r="E146" s="76"/>
      <c r="F146" s="77"/>
      <c r="G146" s="78">
        <v>0</v>
      </c>
      <c r="H146" s="79">
        <v>0</v>
      </c>
      <c r="I146" s="79">
        <v>0</v>
      </c>
      <c r="J146" s="80">
        <v>1</v>
      </c>
      <c r="K146" s="79">
        <v>0</v>
      </c>
      <c r="L146" s="65">
        <f>ROUND(IF(H146&gt;=2800,2800*'dofinansowanie umów o pracę'!$D$8,H146*'dofinansowanie umów o pracę'!$D$8),2)</f>
        <v>0</v>
      </c>
      <c r="M146" s="66">
        <f>IFERROR(ROUND(IF(H146&gt;2800,I146/H146*2800,I146)*J146*'dofinansowanie umów o pracę'!$D$8,2),0)</f>
        <v>0</v>
      </c>
      <c r="N146" s="66">
        <f>ROUND(IF(H146&gt;2800,K146/H146*2800,K146)*J146*'dofinansowanie umów o pracę'!$D$8,2)</f>
        <v>0</v>
      </c>
      <c r="O146" s="66">
        <f t="shared" si="5"/>
        <v>0</v>
      </c>
      <c r="P146" s="66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>
      <c r="A147" s="52">
        <v>139</v>
      </c>
      <c r="B147" s="89"/>
      <c r="C147" s="89"/>
      <c r="D147" s="75"/>
      <c r="E147" s="76"/>
      <c r="F147" s="77"/>
      <c r="G147" s="78">
        <v>0</v>
      </c>
      <c r="H147" s="79">
        <v>0</v>
      </c>
      <c r="I147" s="79">
        <v>0</v>
      </c>
      <c r="J147" s="80">
        <v>1</v>
      </c>
      <c r="K147" s="79">
        <v>0</v>
      </c>
      <c r="L147" s="65">
        <f>ROUND(IF(H147&gt;=2800,2800*'dofinansowanie umów o pracę'!$D$8,H147*'dofinansowanie umów o pracę'!$D$8),2)</f>
        <v>0</v>
      </c>
      <c r="M147" s="66">
        <f>IFERROR(ROUND(IF(H147&gt;2800,I147/H147*2800,I147)*J147*'dofinansowanie umów o pracę'!$D$8,2),0)</f>
        <v>0</v>
      </c>
      <c r="N147" s="66">
        <f>ROUND(IF(H147&gt;2800,K147/H147*2800,K147)*J147*'dofinansowanie umów o pracę'!$D$8,2)</f>
        <v>0</v>
      </c>
      <c r="O147" s="66">
        <f t="shared" si="5"/>
        <v>0</v>
      </c>
      <c r="P147" s="66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>
      <c r="A148" s="52">
        <v>140</v>
      </c>
      <c r="B148" s="89"/>
      <c r="C148" s="89"/>
      <c r="D148" s="75"/>
      <c r="E148" s="76"/>
      <c r="F148" s="77"/>
      <c r="G148" s="78">
        <v>0</v>
      </c>
      <c r="H148" s="79">
        <v>0</v>
      </c>
      <c r="I148" s="79">
        <v>0</v>
      </c>
      <c r="J148" s="80">
        <v>1</v>
      </c>
      <c r="K148" s="79">
        <v>0</v>
      </c>
      <c r="L148" s="65">
        <f>ROUND(IF(H148&gt;=2800,2800*'dofinansowanie umów o pracę'!$D$8,H148*'dofinansowanie umów o pracę'!$D$8),2)</f>
        <v>0</v>
      </c>
      <c r="M148" s="66">
        <f>IFERROR(ROUND(IF(H148&gt;2800,I148/H148*2800,I148)*J148*'dofinansowanie umów o pracę'!$D$8,2),0)</f>
        <v>0</v>
      </c>
      <c r="N148" s="66">
        <f>ROUND(IF(H148&gt;2800,K148/H148*2800,K148)*J148*'dofinansowanie umów o pracę'!$D$8,2)</f>
        <v>0</v>
      </c>
      <c r="O148" s="66">
        <f t="shared" si="5"/>
        <v>0</v>
      </c>
      <c r="P148" s="66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>
      <c r="A149" s="52">
        <v>141</v>
      </c>
      <c r="B149" s="89"/>
      <c r="C149" s="89"/>
      <c r="D149" s="75"/>
      <c r="E149" s="76"/>
      <c r="F149" s="77"/>
      <c r="G149" s="78">
        <v>0</v>
      </c>
      <c r="H149" s="79">
        <v>0</v>
      </c>
      <c r="I149" s="79">
        <v>0</v>
      </c>
      <c r="J149" s="80">
        <v>1</v>
      </c>
      <c r="K149" s="79">
        <v>0</v>
      </c>
      <c r="L149" s="65">
        <f>ROUND(IF(H149&gt;=2800,2800*'dofinansowanie umów o pracę'!$D$8,H149*'dofinansowanie umów o pracę'!$D$8),2)</f>
        <v>0</v>
      </c>
      <c r="M149" s="66">
        <f>IFERROR(ROUND(IF(H149&gt;2800,I149/H149*2800,I149)*J149*'dofinansowanie umów o pracę'!$D$8,2),0)</f>
        <v>0</v>
      </c>
      <c r="N149" s="66">
        <f>ROUND(IF(H149&gt;2800,K149/H149*2800,K149)*J149*'dofinansowanie umów o pracę'!$D$8,2)</f>
        <v>0</v>
      </c>
      <c r="O149" s="66">
        <f t="shared" si="5"/>
        <v>0</v>
      </c>
      <c r="P149" s="66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>
      <c r="A150" s="52">
        <v>142</v>
      </c>
      <c r="B150" s="89"/>
      <c r="C150" s="89"/>
      <c r="D150" s="75"/>
      <c r="E150" s="76"/>
      <c r="F150" s="77"/>
      <c r="G150" s="78">
        <v>0</v>
      </c>
      <c r="H150" s="79">
        <v>0</v>
      </c>
      <c r="I150" s="79">
        <v>0</v>
      </c>
      <c r="J150" s="80">
        <v>1</v>
      </c>
      <c r="K150" s="79">
        <v>0</v>
      </c>
      <c r="L150" s="65">
        <f>ROUND(IF(H150&gt;=2800,2800*'dofinansowanie umów o pracę'!$D$8,H150*'dofinansowanie umów o pracę'!$D$8),2)</f>
        <v>0</v>
      </c>
      <c r="M150" s="66">
        <f>IFERROR(ROUND(IF(H150&gt;2800,I150/H150*2800,I150)*J150*'dofinansowanie umów o pracę'!$D$8,2),0)</f>
        <v>0</v>
      </c>
      <c r="N150" s="66">
        <f>ROUND(IF(H150&gt;2800,K150/H150*2800,K150)*J150*'dofinansowanie umów o pracę'!$D$8,2)</f>
        <v>0</v>
      </c>
      <c r="O150" s="66">
        <f t="shared" si="5"/>
        <v>0</v>
      </c>
      <c r="P150" s="66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>
      <c r="A151" s="52">
        <v>143</v>
      </c>
      <c r="B151" s="89"/>
      <c r="C151" s="89"/>
      <c r="D151" s="75"/>
      <c r="E151" s="76"/>
      <c r="F151" s="77"/>
      <c r="G151" s="78">
        <v>0</v>
      </c>
      <c r="H151" s="79">
        <v>0</v>
      </c>
      <c r="I151" s="79">
        <v>0</v>
      </c>
      <c r="J151" s="80">
        <v>1</v>
      </c>
      <c r="K151" s="79">
        <v>0</v>
      </c>
      <c r="L151" s="65">
        <f>ROUND(IF(H151&gt;=2800,2800*'dofinansowanie umów o pracę'!$D$8,H151*'dofinansowanie umów o pracę'!$D$8),2)</f>
        <v>0</v>
      </c>
      <c r="M151" s="66">
        <f>IFERROR(ROUND(IF(H151&gt;2800,I151/H151*2800,I151)*J151*'dofinansowanie umów o pracę'!$D$8,2),0)</f>
        <v>0</v>
      </c>
      <c r="N151" s="66">
        <f>ROUND(IF(H151&gt;2800,K151/H151*2800,K151)*J151*'dofinansowanie umów o pracę'!$D$8,2)</f>
        <v>0</v>
      </c>
      <c r="O151" s="66">
        <f t="shared" si="5"/>
        <v>0</v>
      </c>
      <c r="P151" s="66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>
      <c r="A152" s="52">
        <v>144</v>
      </c>
      <c r="B152" s="89"/>
      <c r="C152" s="89"/>
      <c r="D152" s="75"/>
      <c r="E152" s="76"/>
      <c r="F152" s="77"/>
      <c r="G152" s="78">
        <v>0</v>
      </c>
      <c r="H152" s="79">
        <v>0</v>
      </c>
      <c r="I152" s="79">
        <v>0</v>
      </c>
      <c r="J152" s="80">
        <v>1</v>
      </c>
      <c r="K152" s="79">
        <v>0</v>
      </c>
      <c r="L152" s="65">
        <f>ROUND(IF(H152&gt;=2800,2800*'dofinansowanie umów o pracę'!$D$8,H152*'dofinansowanie umów o pracę'!$D$8),2)</f>
        <v>0</v>
      </c>
      <c r="M152" s="66">
        <f>IFERROR(ROUND(IF(H152&gt;2800,I152/H152*2800,I152)*J152*'dofinansowanie umów o pracę'!$D$8,2),0)</f>
        <v>0</v>
      </c>
      <c r="N152" s="66">
        <f>ROUND(IF(H152&gt;2800,K152/H152*2800,K152)*J152*'dofinansowanie umów o pracę'!$D$8,2)</f>
        <v>0</v>
      </c>
      <c r="O152" s="66">
        <f t="shared" si="5"/>
        <v>0</v>
      </c>
      <c r="P152" s="66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>
      <c r="A153" s="52">
        <v>145</v>
      </c>
      <c r="B153" s="89"/>
      <c r="C153" s="89"/>
      <c r="D153" s="75"/>
      <c r="E153" s="76"/>
      <c r="F153" s="77"/>
      <c r="G153" s="78">
        <v>0</v>
      </c>
      <c r="H153" s="79">
        <v>0</v>
      </c>
      <c r="I153" s="79">
        <v>0</v>
      </c>
      <c r="J153" s="80">
        <v>1</v>
      </c>
      <c r="K153" s="79">
        <v>0</v>
      </c>
      <c r="L153" s="65">
        <f>ROUND(IF(H153&gt;=2800,2800*'dofinansowanie umów o pracę'!$D$8,H153*'dofinansowanie umów o pracę'!$D$8),2)</f>
        <v>0</v>
      </c>
      <c r="M153" s="66">
        <f>IFERROR(ROUND(IF(H153&gt;2800,I153/H153*2800,I153)*J153*'dofinansowanie umów o pracę'!$D$8,2),0)</f>
        <v>0</v>
      </c>
      <c r="N153" s="66">
        <f>ROUND(IF(H153&gt;2800,K153/H153*2800,K153)*J153*'dofinansowanie umów o pracę'!$D$8,2)</f>
        <v>0</v>
      </c>
      <c r="O153" s="66">
        <f t="shared" si="5"/>
        <v>0</v>
      </c>
      <c r="P153" s="66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>
      <c r="A154" s="52">
        <v>146</v>
      </c>
      <c r="B154" s="89"/>
      <c r="C154" s="89"/>
      <c r="D154" s="75"/>
      <c r="E154" s="76"/>
      <c r="F154" s="77"/>
      <c r="G154" s="78">
        <v>0</v>
      </c>
      <c r="H154" s="79">
        <v>0</v>
      </c>
      <c r="I154" s="79">
        <v>0</v>
      </c>
      <c r="J154" s="80">
        <v>1</v>
      </c>
      <c r="K154" s="79">
        <v>0</v>
      </c>
      <c r="L154" s="65">
        <f>ROUND(IF(H154&gt;=2800,2800*'dofinansowanie umów o pracę'!$D$8,H154*'dofinansowanie umów o pracę'!$D$8),2)</f>
        <v>0</v>
      </c>
      <c r="M154" s="66">
        <f>IFERROR(ROUND(IF(H154&gt;2800,I154/H154*2800,I154)*J154*'dofinansowanie umów o pracę'!$D$8,2),0)</f>
        <v>0</v>
      </c>
      <c r="N154" s="66">
        <f>ROUND(IF(H154&gt;2800,K154/H154*2800,K154)*J154*'dofinansowanie umów o pracę'!$D$8,2)</f>
        <v>0</v>
      </c>
      <c r="O154" s="66">
        <f t="shared" si="5"/>
        <v>0</v>
      </c>
      <c r="P154" s="66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>
      <c r="A155" s="52">
        <v>147</v>
      </c>
      <c r="B155" s="89"/>
      <c r="C155" s="89"/>
      <c r="D155" s="75"/>
      <c r="E155" s="76"/>
      <c r="F155" s="77"/>
      <c r="G155" s="78">
        <v>0</v>
      </c>
      <c r="H155" s="79">
        <v>0</v>
      </c>
      <c r="I155" s="79">
        <v>0</v>
      </c>
      <c r="J155" s="80">
        <v>1</v>
      </c>
      <c r="K155" s="79">
        <v>0</v>
      </c>
      <c r="L155" s="65">
        <f>ROUND(IF(H155&gt;=2800,2800*'dofinansowanie umów o pracę'!$D$8,H155*'dofinansowanie umów o pracę'!$D$8),2)</f>
        <v>0</v>
      </c>
      <c r="M155" s="66">
        <f>IFERROR(ROUND(IF(H155&gt;2800,I155/H155*2800,I155)*J155*'dofinansowanie umów o pracę'!$D$8,2),0)</f>
        <v>0</v>
      </c>
      <c r="N155" s="66">
        <f>ROUND(IF(H155&gt;2800,K155/H155*2800,K155)*J155*'dofinansowanie umów o pracę'!$D$8,2)</f>
        <v>0</v>
      </c>
      <c r="O155" s="66">
        <f t="shared" si="5"/>
        <v>0</v>
      </c>
      <c r="P155" s="66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>
      <c r="A156" s="52">
        <v>148</v>
      </c>
      <c r="B156" s="89"/>
      <c r="C156" s="89"/>
      <c r="D156" s="75"/>
      <c r="E156" s="76"/>
      <c r="F156" s="77"/>
      <c r="G156" s="78">
        <v>0</v>
      </c>
      <c r="H156" s="79">
        <v>0</v>
      </c>
      <c r="I156" s="79">
        <v>0</v>
      </c>
      <c r="J156" s="80">
        <v>1</v>
      </c>
      <c r="K156" s="79">
        <v>0</v>
      </c>
      <c r="L156" s="65">
        <f>ROUND(IF(H156&gt;=2800,2800*'dofinansowanie umów o pracę'!$D$8,H156*'dofinansowanie umów o pracę'!$D$8),2)</f>
        <v>0</v>
      </c>
      <c r="M156" s="66">
        <f>IFERROR(ROUND(IF(H156&gt;2800,I156/H156*2800,I156)*J156*'dofinansowanie umów o pracę'!$D$8,2),0)</f>
        <v>0</v>
      </c>
      <c r="N156" s="66">
        <f>ROUND(IF(H156&gt;2800,K156/H156*2800,K156)*J156*'dofinansowanie umów o pracę'!$D$8,2)</f>
        <v>0</v>
      </c>
      <c r="O156" s="66">
        <f t="shared" si="5"/>
        <v>0</v>
      </c>
      <c r="P156" s="66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>
      <c r="A157" s="52">
        <v>149</v>
      </c>
      <c r="B157" s="89"/>
      <c r="C157" s="89"/>
      <c r="D157" s="75"/>
      <c r="E157" s="76"/>
      <c r="F157" s="77"/>
      <c r="G157" s="78">
        <v>0</v>
      </c>
      <c r="H157" s="79">
        <v>0</v>
      </c>
      <c r="I157" s="79">
        <v>0</v>
      </c>
      <c r="J157" s="80">
        <v>1</v>
      </c>
      <c r="K157" s="79">
        <v>0</v>
      </c>
      <c r="L157" s="65">
        <f>ROUND(IF(H157&gt;=2800,2800*'dofinansowanie umów o pracę'!$D$8,H157*'dofinansowanie umów o pracę'!$D$8),2)</f>
        <v>0</v>
      </c>
      <c r="M157" s="66">
        <f>IFERROR(ROUND(IF(H157&gt;2800,I157/H157*2800,I157)*J157*'dofinansowanie umów o pracę'!$D$8,2),0)</f>
        <v>0</v>
      </c>
      <c r="N157" s="66">
        <f>ROUND(IF(H157&gt;2800,K157/H157*2800,K157)*J157*'dofinansowanie umów o pracę'!$D$8,2)</f>
        <v>0</v>
      </c>
      <c r="O157" s="66">
        <f t="shared" si="5"/>
        <v>0</v>
      </c>
      <c r="P157" s="66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>
      <c r="A158" s="52">
        <v>150</v>
      </c>
      <c r="B158" s="89"/>
      <c r="C158" s="89"/>
      <c r="D158" s="75"/>
      <c r="E158" s="76"/>
      <c r="F158" s="77"/>
      <c r="G158" s="78">
        <v>0</v>
      </c>
      <c r="H158" s="79">
        <v>0</v>
      </c>
      <c r="I158" s="79">
        <v>0</v>
      </c>
      <c r="J158" s="80">
        <v>1</v>
      </c>
      <c r="K158" s="79">
        <v>0</v>
      </c>
      <c r="L158" s="65">
        <f>ROUND(IF(H158&gt;=2800,2800*'dofinansowanie umów o pracę'!$D$8,H158*'dofinansowanie umów o pracę'!$D$8),2)</f>
        <v>0</v>
      </c>
      <c r="M158" s="66">
        <f>IFERROR(ROUND(IF(H158&gt;2800,I158/H158*2800,I158)*J158*'dofinansowanie umów o pracę'!$D$8,2),0)</f>
        <v>0</v>
      </c>
      <c r="N158" s="66">
        <f>ROUND(IF(H158&gt;2800,K158/H158*2800,K158)*J158*'dofinansowanie umów o pracę'!$D$8,2)</f>
        <v>0</v>
      </c>
      <c r="O158" s="66">
        <f t="shared" si="5"/>
        <v>0</v>
      </c>
      <c r="P158" s="66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>
      <c r="A159" s="52">
        <v>151</v>
      </c>
      <c r="B159" s="89"/>
      <c r="C159" s="89"/>
      <c r="D159" s="75"/>
      <c r="E159" s="76"/>
      <c r="F159" s="77"/>
      <c r="G159" s="78">
        <v>0</v>
      </c>
      <c r="H159" s="79">
        <v>0</v>
      </c>
      <c r="I159" s="79">
        <v>0</v>
      </c>
      <c r="J159" s="80">
        <v>1</v>
      </c>
      <c r="K159" s="79">
        <v>0</v>
      </c>
      <c r="L159" s="65">
        <f>ROUND(IF(H159&gt;=2800,2800*'dofinansowanie umów o pracę'!$D$8,H159*'dofinansowanie umów o pracę'!$D$8),2)</f>
        <v>0</v>
      </c>
      <c r="M159" s="66">
        <f>IFERROR(ROUND(IF(H159&gt;2800,I159/H159*2800,I159)*J159*'dofinansowanie umów o pracę'!$D$8,2),0)</f>
        <v>0</v>
      </c>
      <c r="N159" s="66">
        <f>ROUND(IF(H159&gt;2800,K159/H159*2800,K159)*J159*'dofinansowanie umów o pracę'!$D$8,2)</f>
        <v>0</v>
      </c>
      <c r="O159" s="66">
        <f t="shared" si="5"/>
        <v>0</v>
      </c>
      <c r="P159" s="66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>
      <c r="A160" s="52">
        <v>152</v>
      </c>
      <c r="B160" s="89"/>
      <c r="C160" s="89"/>
      <c r="D160" s="75"/>
      <c r="E160" s="76"/>
      <c r="F160" s="77"/>
      <c r="G160" s="78">
        <v>0</v>
      </c>
      <c r="H160" s="79">
        <v>0</v>
      </c>
      <c r="I160" s="79">
        <v>0</v>
      </c>
      <c r="J160" s="80">
        <v>1</v>
      </c>
      <c r="K160" s="79">
        <v>0</v>
      </c>
      <c r="L160" s="65">
        <f>ROUND(IF(H160&gt;=2800,2800*'dofinansowanie umów o pracę'!$D$8,H160*'dofinansowanie umów o pracę'!$D$8),2)</f>
        <v>0</v>
      </c>
      <c r="M160" s="66">
        <f>IFERROR(ROUND(IF(H160&gt;2800,I160/H160*2800,I160)*J160*'dofinansowanie umów o pracę'!$D$8,2),0)</f>
        <v>0</v>
      </c>
      <c r="N160" s="66">
        <f>ROUND(IF(H160&gt;2800,K160/H160*2800,K160)*J160*'dofinansowanie umów o pracę'!$D$8,2)</f>
        <v>0</v>
      </c>
      <c r="O160" s="66">
        <f t="shared" si="5"/>
        <v>0</v>
      </c>
      <c r="P160" s="66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>
      <c r="A161" s="52">
        <v>153</v>
      </c>
      <c r="B161" s="89"/>
      <c r="C161" s="89"/>
      <c r="D161" s="75"/>
      <c r="E161" s="76"/>
      <c r="F161" s="77"/>
      <c r="G161" s="78">
        <v>0</v>
      </c>
      <c r="H161" s="79">
        <v>0</v>
      </c>
      <c r="I161" s="79">
        <v>0</v>
      </c>
      <c r="J161" s="80">
        <v>1</v>
      </c>
      <c r="K161" s="79">
        <v>0</v>
      </c>
      <c r="L161" s="65">
        <f>ROUND(IF(H161&gt;=2800,2800*'dofinansowanie umów o pracę'!$D$8,H161*'dofinansowanie umów o pracę'!$D$8),2)</f>
        <v>0</v>
      </c>
      <c r="M161" s="66">
        <f>IFERROR(ROUND(IF(H161&gt;2800,I161/H161*2800,I161)*J161*'dofinansowanie umów o pracę'!$D$8,2),0)</f>
        <v>0</v>
      </c>
      <c r="N161" s="66">
        <f>ROUND(IF(H161&gt;2800,K161/H161*2800,K161)*J161*'dofinansowanie umów o pracę'!$D$8,2)</f>
        <v>0</v>
      </c>
      <c r="O161" s="66">
        <f t="shared" si="5"/>
        <v>0</v>
      </c>
      <c r="P161" s="66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>
      <c r="A162" s="52">
        <v>154</v>
      </c>
      <c r="B162" s="89"/>
      <c r="C162" s="89"/>
      <c r="D162" s="75"/>
      <c r="E162" s="76"/>
      <c r="F162" s="77"/>
      <c r="G162" s="78">
        <v>0</v>
      </c>
      <c r="H162" s="79">
        <v>0</v>
      </c>
      <c r="I162" s="79">
        <v>0</v>
      </c>
      <c r="J162" s="80">
        <v>1</v>
      </c>
      <c r="K162" s="79">
        <v>0</v>
      </c>
      <c r="L162" s="65">
        <f>ROUND(IF(H162&gt;=2800,2800*'dofinansowanie umów o pracę'!$D$8,H162*'dofinansowanie umów o pracę'!$D$8),2)</f>
        <v>0</v>
      </c>
      <c r="M162" s="66">
        <f>IFERROR(ROUND(IF(H162&gt;2800,I162/H162*2800,I162)*J162*'dofinansowanie umów o pracę'!$D$8,2),0)</f>
        <v>0</v>
      </c>
      <c r="N162" s="66">
        <f>ROUND(IF(H162&gt;2800,K162/H162*2800,K162)*J162*'dofinansowanie umów o pracę'!$D$8,2)</f>
        <v>0</v>
      </c>
      <c r="O162" s="66">
        <f t="shared" si="5"/>
        <v>0</v>
      </c>
      <c r="P162" s="66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>
      <c r="A163" s="52">
        <v>155</v>
      </c>
      <c r="B163" s="89"/>
      <c r="C163" s="89"/>
      <c r="D163" s="75"/>
      <c r="E163" s="76"/>
      <c r="F163" s="77"/>
      <c r="G163" s="78">
        <v>0</v>
      </c>
      <c r="H163" s="79">
        <v>0</v>
      </c>
      <c r="I163" s="79">
        <v>0</v>
      </c>
      <c r="J163" s="80">
        <v>1</v>
      </c>
      <c r="K163" s="79">
        <v>0</v>
      </c>
      <c r="L163" s="65">
        <f>ROUND(IF(H163&gt;=2800,2800*'dofinansowanie umów o pracę'!$D$8,H163*'dofinansowanie umów o pracę'!$D$8),2)</f>
        <v>0</v>
      </c>
      <c r="M163" s="66">
        <f>IFERROR(ROUND(IF(H163&gt;2800,I163/H163*2800,I163)*J163*'dofinansowanie umów o pracę'!$D$8,2),0)</f>
        <v>0</v>
      </c>
      <c r="N163" s="66">
        <f>ROUND(IF(H163&gt;2800,K163/H163*2800,K163)*J163*'dofinansowanie umów o pracę'!$D$8,2)</f>
        <v>0</v>
      </c>
      <c r="O163" s="66">
        <f t="shared" si="5"/>
        <v>0</v>
      </c>
      <c r="P163" s="66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>
      <c r="A164" s="52">
        <v>156</v>
      </c>
      <c r="B164" s="89"/>
      <c r="C164" s="89"/>
      <c r="D164" s="75"/>
      <c r="E164" s="76"/>
      <c r="F164" s="77"/>
      <c r="G164" s="78">
        <v>0</v>
      </c>
      <c r="H164" s="79">
        <v>0</v>
      </c>
      <c r="I164" s="79">
        <v>0</v>
      </c>
      <c r="J164" s="80">
        <v>1</v>
      </c>
      <c r="K164" s="79">
        <v>0</v>
      </c>
      <c r="L164" s="65">
        <f>ROUND(IF(H164&gt;=2800,2800*'dofinansowanie umów o pracę'!$D$8,H164*'dofinansowanie umów o pracę'!$D$8),2)</f>
        <v>0</v>
      </c>
      <c r="M164" s="66">
        <f>IFERROR(ROUND(IF(H164&gt;2800,I164/H164*2800,I164)*J164*'dofinansowanie umów o pracę'!$D$8,2),0)</f>
        <v>0</v>
      </c>
      <c r="N164" s="66">
        <f>ROUND(IF(H164&gt;2800,K164/H164*2800,K164)*J164*'dofinansowanie umów o pracę'!$D$8,2)</f>
        <v>0</v>
      </c>
      <c r="O164" s="66">
        <f t="shared" si="5"/>
        <v>0</v>
      </c>
      <c r="P164" s="66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>
      <c r="A165" s="52">
        <v>157</v>
      </c>
      <c r="B165" s="89"/>
      <c r="C165" s="89"/>
      <c r="D165" s="75"/>
      <c r="E165" s="76"/>
      <c r="F165" s="77"/>
      <c r="G165" s="78">
        <v>0</v>
      </c>
      <c r="H165" s="79">
        <v>0</v>
      </c>
      <c r="I165" s="79">
        <v>0</v>
      </c>
      <c r="J165" s="80">
        <v>1</v>
      </c>
      <c r="K165" s="79">
        <v>0</v>
      </c>
      <c r="L165" s="65">
        <f>ROUND(IF(H165&gt;=2800,2800*'dofinansowanie umów o pracę'!$D$8,H165*'dofinansowanie umów o pracę'!$D$8),2)</f>
        <v>0</v>
      </c>
      <c r="M165" s="66">
        <f>IFERROR(ROUND(IF(H165&gt;2800,I165/H165*2800,I165)*J165*'dofinansowanie umów o pracę'!$D$8,2),0)</f>
        <v>0</v>
      </c>
      <c r="N165" s="66">
        <f>ROUND(IF(H165&gt;2800,K165/H165*2800,K165)*J165*'dofinansowanie umów o pracę'!$D$8,2)</f>
        <v>0</v>
      </c>
      <c r="O165" s="66">
        <f t="shared" si="5"/>
        <v>0</v>
      </c>
      <c r="P165" s="66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>
      <c r="A166" s="52">
        <v>158</v>
      </c>
      <c r="B166" s="89"/>
      <c r="C166" s="89"/>
      <c r="D166" s="75"/>
      <c r="E166" s="76"/>
      <c r="F166" s="77"/>
      <c r="G166" s="78">
        <v>0</v>
      </c>
      <c r="H166" s="79">
        <v>0</v>
      </c>
      <c r="I166" s="79">
        <v>0</v>
      </c>
      <c r="J166" s="80">
        <v>1</v>
      </c>
      <c r="K166" s="79">
        <v>0</v>
      </c>
      <c r="L166" s="65">
        <f>ROUND(IF(H166&gt;=2800,2800*'dofinansowanie umów o pracę'!$D$8,H166*'dofinansowanie umów o pracę'!$D$8),2)</f>
        <v>0</v>
      </c>
      <c r="M166" s="66">
        <f>IFERROR(ROUND(IF(H166&gt;2800,I166/H166*2800,I166)*J166*'dofinansowanie umów o pracę'!$D$8,2),0)</f>
        <v>0</v>
      </c>
      <c r="N166" s="66">
        <f>ROUND(IF(H166&gt;2800,K166/H166*2800,K166)*J166*'dofinansowanie umów o pracę'!$D$8,2)</f>
        <v>0</v>
      </c>
      <c r="O166" s="66">
        <f t="shared" si="5"/>
        <v>0</v>
      </c>
      <c r="P166" s="66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>
      <c r="A167" s="52">
        <v>159</v>
      </c>
      <c r="B167" s="89"/>
      <c r="C167" s="89"/>
      <c r="D167" s="75"/>
      <c r="E167" s="76"/>
      <c r="F167" s="77"/>
      <c r="G167" s="78">
        <v>0</v>
      </c>
      <c r="H167" s="79">
        <v>0</v>
      </c>
      <c r="I167" s="79">
        <v>0</v>
      </c>
      <c r="J167" s="80">
        <v>1</v>
      </c>
      <c r="K167" s="79">
        <v>0</v>
      </c>
      <c r="L167" s="65">
        <f>ROUND(IF(H167&gt;=2800,2800*'dofinansowanie umów o pracę'!$D$8,H167*'dofinansowanie umów o pracę'!$D$8),2)</f>
        <v>0</v>
      </c>
      <c r="M167" s="66">
        <f>IFERROR(ROUND(IF(H167&gt;2800,I167/H167*2800,I167)*J167*'dofinansowanie umów o pracę'!$D$8,2),0)</f>
        <v>0</v>
      </c>
      <c r="N167" s="66">
        <f>ROUND(IF(H167&gt;2800,K167/H167*2800,K167)*J167*'dofinansowanie umów o pracę'!$D$8,2)</f>
        <v>0</v>
      </c>
      <c r="O167" s="66">
        <f t="shared" si="5"/>
        <v>0</v>
      </c>
      <c r="P167" s="66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>
      <c r="A168" s="52">
        <v>160</v>
      </c>
      <c r="B168" s="89"/>
      <c r="C168" s="89"/>
      <c r="D168" s="75"/>
      <c r="E168" s="76"/>
      <c r="F168" s="77"/>
      <c r="G168" s="78">
        <v>0</v>
      </c>
      <c r="H168" s="79">
        <v>0</v>
      </c>
      <c r="I168" s="79">
        <v>0</v>
      </c>
      <c r="J168" s="80">
        <v>1</v>
      </c>
      <c r="K168" s="79">
        <v>0</v>
      </c>
      <c r="L168" s="65">
        <f>ROUND(IF(H168&gt;=2800,2800*'dofinansowanie umów o pracę'!$D$8,H168*'dofinansowanie umów o pracę'!$D$8),2)</f>
        <v>0</v>
      </c>
      <c r="M168" s="66">
        <f>IFERROR(ROUND(IF(H168&gt;2800,I168/H168*2800,I168)*J168*'dofinansowanie umów o pracę'!$D$8,2),0)</f>
        <v>0</v>
      </c>
      <c r="N168" s="66">
        <f>ROUND(IF(H168&gt;2800,K168/H168*2800,K168)*J168*'dofinansowanie umów o pracę'!$D$8,2)</f>
        <v>0</v>
      </c>
      <c r="O168" s="66">
        <f t="shared" si="5"/>
        <v>0</v>
      </c>
      <c r="P168" s="66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>
      <c r="A169" s="52">
        <v>161</v>
      </c>
      <c r="B169" s="89"/>
      <c r="C169" s="89"/>
      <c r="D169" s="75"/>
      <c r="E169" s="76"/>
      <c r="F169" s="77"/>
      <c r="G169" s="78">
        <v>0</v>
      </c>
      <c r="H169" s="79">
        <v>0</v>
      </c>
      <c r="I169" s="79">
        <v>0</v>
      </c>
      <c r="J169" s="80">
        <v>1</v>
      </c>
      <c r="K169" s="79">
        <v>0</v>
      </c>
      <c r="L169" s="65">
        <f>ROUND(IF(H169&gt;=2800,2800*'dofinansowanie umów o pracę'!$D$8,H169*'dofinansowanie umów o pracę'!$D$8),2)</f>
        <v>0</v>
      </c>
      <c r="M169" s="66">
        <f>IFERROR(ROUND(IF(H169&gt;2800,I169/H169*2800,I169)*J169*'dofinansowanie umów o pracę'!$D$8,2),0)</f>
        <v>0</v>
      </c>
      <c r="N169" s="66">
        <f>ROUND(IF(H169&gt;2800,K169/H169*2800,K169)*J169*'dofinansowanie umów o pracę'!$D$8,2)</f>
        <v>0</v>
      </c>
      <c r="O169" s="66">
        <f t="shared" si="5"/>
        <v>0</v>
      </c>
      <c r="P169" s="66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>
      <c r="A170" s="52">
        <v>162</v>
      </c>
      <c r="B170" s="89"/>
      <c r="C170" s="89"/>
      <c r="D170" s="75"/>
      <c r="E170" s="76"/>
      <c r="F170" s="77"/>
      <c r="G170" s="78">
        <v>0</v>
      </c>
      <c r="H170" s="79">
        <v>0</v>
      </c>
      <c r="I170" s="79">
        <v>0</v>
      </c>
      <c r="J170" s="80">
        <v>1</v>
      </c>
      <c r="K170" s="79">
        <v>0</v>
      </c>
      <c r="L170" s="65">
        <f>ROUND(IF(H170&gt;=2800,2800*'dofinansowanie umów o pracę'!$D$8,H170*'dofinansowanie umów o pracę'!$D$8),2)</f>
        <v>0</v>
      </c>
      <c r="M170" s="66">
        <f>IFERROR(ROUND(IF(H170&gt;2800,I170/H170*2800,I170)*J170*'dofinansowanie umów o pracę'!$D$8,2),0)</f>
        <v>0</v>
      </c>
      <c r="N170" s="66">
        <f>ROUND(IF(H170&gt;2800,K170/H170*2800,K170)*J170*'dofinansowanie umów o pracę'!$D$8,2)</f>
        <v>0</v>
      </c>
      <c r="O170" s="66">
        <f t="shared" si="5"/>
        <v>0</v>
      </c>
      <c r="P170" s="66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>
      <c r="A171" s="52">
        <v>163</v>
      </c>
      <c r="B171" s="89"/>
      <c r="C171" s="89"/>
      <c r="D171" s="75"/>
      <c r="E171" s="76"/>
      <c r="F171" s="77"/>
      <c r="G171" s="78">
        <v>0</v>
      </c>
      <c r="H171" s="79">
        <v>0</v>
      </c>
      <c r="I171" s="79">
        <v>0</v>
      </c>
      <c r="J171" s="80">
        <v>1</v>
      </c>
      <c r="K171" s="79">
        <v>0</v>
      </c>
      <c r="L171" s="65">
        <f>ROUND(IF(H171&gt;=2800,2800*'dofinansowanie umów o pracę'!$D$8,H171*'dofinansowanie umów o pracę'!$D$8),2)</f>
        <v>0</v>
      </c>
      <c r="M171" s="66">
        <f>IFERROR(ROUND(IF(H171&gt;2800,I171/H171*2800,I171)*J171*'dofinansowanie umów o pracę'!$D$8,2),0)</f>
        <v>0</v>
      </c>
      <c r="N171" s="66">
        <f>ROUND(IF(H171&gt;2800,K171/H171*2800,K171)*J171*'dofinansowanie umów o pracę'!$D$8,2)</f>
        <v>0</v>
      </c>
      <c r="O171" s="66">
        <f t="shared" si="5"/>
        <v>0</v>
      </c>
      <c r="P171" s="66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>
      <c r="A172" s="52">
        <v>164</v>
      </c>
      <c r="B172" s="89"/>
      <c r="C172" s="89"/>
      <c r="D172" s="75"/>
      <c r="E172" s="76"/>
      <c r="F172" s="77"/>
      <c r="G172" s="78">
        <v>0</v>
      </c>
      <c r="H172" s="79">
        <v>0</v>
      </c>
      <c r="I172" s="79">
        <v>0</v>
      </c>
      <c r="J172" s="80">
        <v>1</v>
      </c>
      <c r="K172" s="79">
        <v>0</v>
      </c>
      <c r="L172" s="65">
        <f>ROUND(IF(H172&gt;=2800,2800*'dofinansowanie umów o pracę'!$D$8,H172*'dofinansowanie umów o pracę'!$D$8),2)</f>
        <v>0</v>
      </c>
      <c r="M172" s="66">
        <f>IFERROR(ROUND(IF(H172&gt;2800,I172/H172*2800,I172)*J172*'dofinansowanie umów o pracę'!$D$8,2),0)</f>
        <v>0</v>
      </c>
      <c r="N172" s="66">
        <f>ROUND(IF(H172&gt;2800,K172/H172*2800,K172)*J172*'dofinansowanie umów o pracę'!$D$8,2)</f>
        <v>0</v>
      </c>
      <c r="O172" s="66">
        <f t="shared" si="5"/>
        <v>0</v>
      </c>
      <c r="P172" s="66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>
      <c r="A173" s="52">
        <v>165</v>
      </c>
      <c r="B173" s="89"/>
      <c r="C173" s="89"/>
      <c r="D173" s="75"/>
      <c r="E173" s="76"/>
      <c r="F173" s="77"/>
      <c r="G173" s="78">
        <v>0</v>
      </c>
      <c r="H173" s="79">
        <v>0</v>
      </c>
      <c r="I173" s="79">
        <v>0</v>
      </c>
      <c r="J173" s="80">
        <v>1</v>
      </c>
      <c r="K173" s="79">
        <v>0</v>
      </c>
      <c r="L173" s="65">
        <f>ROUND(IF(H173&gt;=2800,2800*'dofinansowanie umów o pracę'!$D$8,H173*'dofinansowanie umów o pracę'!$D$8),2)</f>
        <v>0</v>
      </c>
      <c r="M173" s="66">
        <f>IFERROR(ROUND(IF(H173&gt;2800,I173/H173*2800,I173)*J173*'dofinansowanie umów o pracę'!$D$8,2),0)</f>
        <v>0</v>
      </c>
      <c r="N173" s="66">
        <f>ROUND(IF(H173&gt;2800,K173/H173*2800,K173)*J173*'dofinansowanie umów o pracę'!$D$8,2)</f>
        <v>0</v>
      </c>
      <c r="O173" s="66">
        <f t="shared" si="5"/>
        <v>0</v>
      </c>
      <c r="P173" s="66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>
      <c r="A174" s="52">
        <v>166</v>
      </c>
      <c r="B174" s="89"/>
      <c r="C174" s="89"/>
      <c r="D174" s="75"/>
      <c r="E174" s="76"/>
      <c r="F174" s="77"/>
      <c r="G174" s="78">
        <v>0</v>
      </c>
      <c r="H174" s="79">
        <v>0</v>
      </c>
      <c r="I174" s="79">
        <v>0</v>
      </c>
      <c r="J174" s="80">
        <v>1</v>
      </c>
      <c r="K174" s="79">
        <v>0</v>
      </c>
      <c r="L174" s="65">
        <f>ROUND(IF(H174&gt;=2800,2800*'dofinansowanie umów o pracę'!$D$8,H174*'dofinansowanie umów o pracę'!$D$8),2)</f>
        <v>0</v>
      </c>
      <c r="M174" s="66">
        <f>IFERROR(ROUND(IF(H174&gt;2800,I174/H174*2800,I174)*J174*'dofinansowanie umów o pracę'!$D$8,2),0)</f>
        <v>0</v>
      </c>
      <c r="N174" s="66">
        <f>ROUND(IF(H174&gt;2800,K174/H174*2800,K174)*J174*'dofinansowanie umów o pracę'!$D$8,2)</f>
        <v>0</v>
      </c>
      <c r="O174" s="66">
        <f t="shared" si="5"/>
        <v>0</v>
      </c>
      <c r="P174" s="66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>
      <c r="A175" s="52">
        <v>167</v>
      </c>
      <c r="B175" s="89"/>
      <c r="C175" s="89"/>
      <c r="D175" s="75"/>
      <c r="E175" s="76"/>
      <c r="F175" s="77"/>
      <c r="G175" s="78">
        <v>0</v>
      </c>
      <c r="H175" s="79">
        <v>0</v>
      </c>
      <c r="I175" s="79">
        <v>0</v>
      </c>
      <c r="J175" s="80">
        <v>1</v>
      </c>
      <c r="K175" s="79">
        <v>0</v>
      </c>
      <c r="L175" s="65">
        <f>ROUND(IF(H175&gt;=2800,2800*'dofinansowanie umów o pracę'!$D$8,H175*'dofinansowanie umów o pracę'!$D$8),2)</f>
        <v>0</v>
      </c>
      <c r="M175" s="66">
        <f>IFERROR(ROUND(IF(H175&gt;2800,I175/H175*2800,I175)*J175*'dofinansowanie umów o pracę'!$D$8,2),0)</f>
        <v>0</v>
      </c>
      <c r="N175" s="66">
        <f>ROUND(IF(H175&gt;2800,K175/H175*2800,K175)*J175*'dofinansowanie umów o pracę'!$D$8,2)</f>
        <v>0</v>
      </c>
      <c r="O175" s="66">
        <f t="shared" si="5"/>
        <v>0</v>
      </c>
      <c r="P175" s="66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>
      <c r="A176" s="52">
        <v>168</v>
      </c>
      <c r="B176" s="89"/>
      <c r="C176" s="89"/>
      <c r="D176" s="75"/>
      <c r="E176" s="76"/>
      <c r="F176" s="77"/>
      <c r="G176" s="78">
        <v>0</v>
      </c>
      <c r="H176" s="79">
        <v>0</v>
      </c>
      <c r="I176" s="79">
        <v>0</v>
      </c>
      <c r="J176" s="80">
        <v>1</v>
      </c>
      <c r="K176" s="79">
        <v>0</v>
      </c>
      <c r="L176" s="65">
        <f>ROUND(IF(H176&gt;=2800,2800*'dofinansowanie umów o pracę'!$D$8,H176*'dofinansowanie umów o pracę'!$D$8),2)</f>
        <v>0</v>
      </c>
      <c r="M176" s="66">
        <f>IFERROR(ROUND(IF(H176&gt;2800,I176/H176*2800,I176)*J176*'dofinansowanie umów o pracę'!$D$8,2),0)</f>
        <v>0</v>
      </c>
      <c r="N176" s="66">
        <f>ROUND(IF(H176&gt;2800,K176/H176*2800,K176)*J176*'dofinansowanie umów o pracę'!$D$8,2)</f>
        <v>0</v>
      </c>
      <c r="O176" s="66">
        <f t="shared" si="5"/>
        <v>0</v>
      </c>
      <c r="P176" s="66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>
      <c r="A177" s="52">
        <v>169</v>
      </c>
      <c r="B177" s="89"/>
      <c r="C177" s="89"/>
      <c r="D177" s="75"/>
      <c r="E177" s="76"/>
      <c r="F177" s="77"/>
      <c r="G177" s="78">
        <v>0</v>
      </c>
      <c r="H177" s="79">
        <v>0</v>
      </c>
      <c r="I177" s="79">
        <v>0</v>
      </c>
      <c r="J177" s="80">
        <v>1</v>
      </c>
      <c r="K177" s="79">
        <v>0</v>
      </c>
      <c r="L177" s="65">
        <f>ROUND(IF(H177&gt;=2800,2800*'dofinansowanie umów o pracę'!$D$8,H177*'dofinansowanie umów o pracę'!$D$8),2)</f>
        <v>0</v>
      </c>
      <c r="M177" s="66">
        <f>IFERROR(ROUND(IF(H177&gt;2800,I177/H177*2800,I177)*J177*'dofinansowanie umów o pracę'!$D$8,2),0)</f>
        <v>0</v>
      </c>
      <c r="N177" s="66">
        <f>ROUND(IF(H177&gt;2800,K177/H177*2800,K177)*J177*'dofinansowanie umów o pracę'!$D$8,2)</f>
        <v>0</v>
      </c>
      <c r="O177" s="66">
        <f t="shared" si="5"/>
        <v>0</v>
      </c>
      <c r="P177" s="66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>
      <c r="A178" s="52">
        <v>170</v>
      </c>
      <c r="B178" s="89"/>
      <c r="C178" s="89"/>
      <c r="D178" s="75"/>
      <c r="E178" s="76"/>
      <c r="F178" s="77"/>
      <c r="G178" s="78">
        <v>0</v>
      </c>
      <c r="H178" s="79">
        <v>0</v>
      </c>
      <c r="I178" s="79">
        <v>0</v>
      </c>
      <c r="J178" s="80">
        <v>1</v>
      </c>
      <c r="K178" s="79">
        <v>0</v>
      </c>
      <c r="L178" s="65">
        <f>ROUND(IF(H178&gt;=2800,2800*'dofinansowanie umów o pracę'!$D$8,H178*'dofinansowanie umów o pracę'!$D$8),2)</f>
        <v>0</v>
      </c>
      <c r="M178" s="66">
        <f>IFERROR(ROUND(IF(H178&gt;2800,I178/H178*2800,I178)*J178*'dofinansowanie umów o pracę'!$D$8,2),0)</f>
        <v>0</v>
      </c>
      <c r="N178" s="66">
        <f>ROUND(IF(H178&gt;2800,K178/H178*2800,K178)*J178*'dofinansowanie umów o pracę'!$D$8,2)</f>
        <v>0</v>
      </c>
      <c r="O178" s="66">
        <f t="shared" si="5"/>
        <v>0</v>
      </c>
      <c r="P178" s="66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>
      <c r="A179" s="52">
        <v>171</v>
      </c>
      <c r="B179" s="89"/>
      <c r="C179" s="89"/>
      <c r="D179" s="75"/>
      <c r="E179" s="76"/>
      <c r="F179" s="77"/>
      <c r="G179" s="78">
        <v>0</v>
      </c>
      <c r="H179" s="79">
        <v>0</v>
      </c>
      <c r="I179" s="79">
        <v>0</v>
      </c>
      <c r="J179" s="80">
        <v>1</v>
      </c>
      <c r="K179" s="79">
        <v>0</v>
      </c>
      <c r="L179" s="65">
        <f>ROUND(IF(H179&gt;=2800,2800*'dofinansowanie umów o pracę'!$D$8,H179*'dofinansowanie umów o pracę'!$D$8),2)</f>
        <v>0</v>
      </c>
      <c r="M179" s="66">
        <f>IFERROR(ROUND(IF(H179&gt;2800,I179/H179*2800,I179)*J179*'dofinansowanie umów o pracę'!$D$8,2),0)</f>
        <v>0</v>
      </c>
      <c r="N179" s="66">
        <f>ROUND(IF(H179&gt;2800,K179/H179*2800,K179)*J179*'dofinansowanie umów o pracę'!$D$8,2)</f>
        <v>0</v>
      </c>
      <c r="O179" s="66">
        <f t="shared" si="5"/>
        <v>0</v>
      </c>
      <c r="P179" s="66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>
      <c r="A180" s="52">
        <v>172</v>
      </c>
      <c r="B180" s="89"/>
      <c r="C180" s="89"/>
      <c r="D180" s="75"/>
      <c r="E180" s="76"/>
      <c r="F180" s="77"/>
      <c r="G180" s="78">
        <v>0</v>
      </c>
      <c r="H180" s="79">
        <v>0</v>
      </c>
      <c r="I180" s="79">
        <v>0</v>
      </c>
      <c r="J180" s="80">
        <v>1</v>
      </c>
      <c r="K180" s="79">
        <v>0</v>
      </c>
      <c r="L180" s="65">
        <f>ROUND(IF(H180&gt;=2800,2800*'dofinansowanie umów o pracę'!$D$8,H180*'dofinansowanie umów o pracę'!$D$8),2)</f>
        <v>0</v>
      </c>
      <c r="M180" s="66">
        <f>IFERROR(ROUND(IF(H180&gt;2800,I180/H180*2800,I180)*J180*'dofinansowanie umów o pracę'!$D$8,2),0)</f>
        <v>0</v>
      </c>
      <c r="N180" s="66">
        <f>ROUND(IF(H180&gt;2800,K180/H180*2800,K180)*J180*'dofinansowanie umów o pracę'!$D$8,2)</f>
        <v>0</v>
      </c>
      <c r="O180" s="66">
        <f t="shared" si="5"/>
        <v>0</v>
      </c>
      <c r="P180" s="66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>
      <c r="A181" s="52">
        <v>173</v>
      </c>
      <c r="B181" s="89"/>
      <c r="C181" s="89"/>
      <c r="D181" s="75"/>
      <c r="E181" s="76"/>
      <c r="F181" s="77"/>
      <c r="G181" s="78">
        <v>0</v>
      </c>
      <c r="H181" s="79">
        <v>0</v>
      </c>
      <c r="I181" s="79">
        <v>0</v>
      </c>
      <c r="J181" s="80">
        <v>1</v>
      </c>
      <c r="K181" s="79">
        <v>0</v>
      </c>
      <c r="L181" s="65">
        <f>ROUND(IF(H181&gt;=2800,2800*'dofinansowanie umów o pracę'!$D$8,H181*'dofinansowanie umów o pracę'!$D$8),2)</f>
        <v>0</v>
      </c>
      <c r="M181" s="66">
        <f>IFERROR(ROUND(IF(H181&gt;2800,I181/H181*2800,I181)*J181*'dofinansowanie umów o pracę'!$D$8,2),0)</f>
        <v>0</v>
      </c>
      <c r="N181" s="66">
        <f>ROUND(IF(H181&gt;2800,K181/H181*2800,K181)*J181*'dofinansowanie umów o pracę'!$D$8,2)</f>
        <v>0</v>
      </c>
      <c r="O181" s="66">
        <f t="shared" si="5"/>
        <v>0</v>
      </c>
      <c r="P181" s="66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>
      <c r="A182" s="52">
        <v>174</v>
      </c>
      <c r="B182" s="89"/>
      <c r="C182" s="89"/>
      <c r="D182" s="75"/>
      <c r="E182" s="76"/>
      <c r="F182" s="77"/>
      <c r="G182" s="78">
        <v>0</v>
      </c>
      <c r="H182" s="79">
        <v>0</v>
      </c>
      <c r="I182" s="79">
        <v>0</v>
      </c>
      <c r="J182" s="80">
        <v>1</v>
      </c>
      <c r="K182" s="79">
        <v>0</v>
      </c>
      <c r="L182" s="65">
        <f>ROUND(IF(H182&gt;=2800,2800*'dofinansowanie umów o pracę'!$D$8,H182*'dofinansowanie umów o pracę'!$D$8),2)</f>
        <v>0</v>
      </c>
      <c r="M182" s="66">
        <f>IFERROR(ROUND(IF(H182&gt;2800,I182/H182*2800,I182)*J182*'dofinansowanie umów o pracę'!$D$8,2),0)</f>
        <v>0</v>
      </c>
      <c r="N182" s="66">
        <f>ROUND(IF(H182&gt;2800,K182/H182*2800,K182)*J182*'dofinansowanie umów o pracę'!$D$8,2)</f>
        <v>0</v>
      </c>
      <c r="O182" s="66">
        <f t="shared" si="5"/>
        <v>0</v>
      </c>
      <c r="P182" s="66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>
      <c r="A183" s="52">
        <v>175</v>
      </c>
      <c r="B183" s="89"/>
      <c r="C183" s="89"/>
      <c r="D183" s="75"/>
      <c r="E183" s="76"/>
      <c r="F183" s="77"/>
      <c r="G183" s="78">
        <v>0</v>
      </c>
      <c r="H183" s="79">
        <v>0</v>
      </c>
      <c r="I183" s="79">
        <v>0</v>
      </c>
      <c r="J183" s="80">
        <v>1</v>
      </c>
      <c r="K183" s="79">
        <v>0</v>
      </c>
      <c r="L183" s="65">
        <f>ROUND(IF(H183&gt;=2800,2800*'dofinansowanie umów o pracę'!$D$8,H183*'dofinansowanie umów o pracę'!$D$8),2)</f>
        <v>0</v>
      </c>
      <c r="M183" s="66">
        <f>IFERROR(ROUND(IF(H183&gt;2800,I183/H183*2800,I183)*J183*'dofinansowanie umów o pracę'!$D$8,2),0)</f>
        <v>0</v>
      </c>
      <c r="N183" s="66">
        <f>ROUND(IF(H183&gt;2800,K183/H183*2800,K183)*J183*'dofinansowanie umów o pracę'!$D$8,2)</f>
        <v>0</v>
      </c>
      <c r="O183" s="66">
        <f t="shared" si="5"/>
        <v>0</v>
      </c>
      <c r="P183" s="66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>
      <c r="A184" s="52">
        <v>176</v>
      </c>
      <c r="B184" s="89"/>
      <c r="C184" s="89"/>
      <c r="D184" s="75"/>
      <c r="E184" s="76"/>
      <c r="F184" s="77"/>
      <c r="G184" s="78">
        <v>0</v>
      </c>
      <c r="H184" s="79">
        <v>0</v>
      </c>
      <c r="I184" s="79">
        <v>0</v>
      </c>
      <c r="J184" s="80">
        <v>1</v>
      </c>
      <c r="K184" s="79">
        <v>0</v>
      </c>
      <c r="L184" s="65">
        <f>ROUND(IF(H184&gt;=2800,2800*'dofinansowanie umów o pracę'!$D$8,H184*'dofinansowanie umów o pracę'!$D$8),2)</f>
        <v>0</v>
      </c>
      <c r="M184" s="66">
        <f>IFERROR(ROUND(IF(H184&gt;2800,I184/H184*2800,I184)*J184*'dofinansowanie umów o pracę'!$D$8,2),0)</f>
        <v>0</v>
      </c>
      <c r="N184" s="66">
        <f>ROUND(IF(H184&gt;2800,K184/H184*2800,K184)*J184*'dofinansowanie umów o pracę'!$D$8,2)</f>
        <v>0</v>
      </c>
      <c r="O184" s="66">
        <f t="shared" si="5"/>
        <v>0</v>
      </c>
      <c r="P184" s="66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>
      <c r="A185" s="52">
        <v>177</v>
      </c>
      <c r="B185" s="89"/>
      <c r="C185" s="89"/>
      <c r="D185" s="75"/>
      <c r="E185" s="76"/>
      <c r="F185" s="77"/>
      <c r="G185" s="78">
        <v>0</v>
      </c>
      <c r="H185" s="79">
        <v>0</v>
      </c>
      <c r="I185" s="79">
        <v>0</v>
      </c>
      <c r="J185" s="80">
        <v>1</v>
      </c>
      <c r="K185" s="79">
        <v>0</v>
      </c>
      <c r="L185" s="65">
        <f>ROUND(IF(H185&gt;=2800,2800*'dofinansowanie umów o pracę'!$D$8,H185*'dofinansowanie umów o pracę'!$D$8),2)</f>
        <v>0</v>
      </c>
      <c r="M185" s="66">
        <f>IFERROR(ROUND(IF(H185&gt;2800,I185/H185*2800,I185)*J185*'dofinansowanie umów o pracę'!$D$8,2),0)</f>
        <v>0</v>
      </c>
      <c r="N185" s="66">
        <f>ROUND(IF(H185&gt;2800,K185/H185*2800,K185)*J185*'dofinansowanie umów o pracę'!$D$8,2)</f>
        <v>0</v>
      </c>
      <c r="O185" s="66">
        <f t="shared" si="5"/>
        <v>0</v>
      </c>
      <c r="P185" s="66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>
      <c r="A186" s="52">
        <v>178</v>
      </c>
      <c r="B186" s="89"/>
      <c r="C186" s="89"/>
      <c r="D186" s="75"/>
      <c r="E186" s="76"/>
      <c r="F186" s="77"/>
      <c r="G186" s="78">
        <v>0</v>
      </c>
      <c r="H186" s="79">
        <v>0</v>
      </c>
      <c r="I186" s="79">
        <v>0</v>
      </c>
      <c r="J186" s="80">
        <v>1</v>
      </c>
      <c r="K186" s="79">
        <v>0</v>
      </c>
      <c r="L186" s="65">
        <f>ROUND(IF(H186&gt;=2800,2800*'dofinansowanie umów o pracę'!$D$8,H186*'dofinansowanie umów o pracę'!$D$8),2)</f>
        <v>0</v>
      </c>
      <c r="M186" s="66">
        <f>IFERROR(ROUND(IF(H186&gt;2800,I186/H186*2800,I186)*J186*'dofinansowanie umów o pracę'!$D$8,2),0)</f>
        <v>0</v>
      </c>
      <c r="N186" s="66">
        <f>ROUND(IF(H186&gt;2800,K186/H186*2800,K186)*J186*'dofinansowanie umów o pracę'!$D$8,2)</f>
        <v>0</v>
      </c>
      <c r="O186" s="66">
        <f t="shared" si="5"/>
        <v>0</v>
      </c>
      <c r="P186" s="66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>
      <c r="A187" s="52">
        <v>179</v>
      </c>
      <c r="B187" s="89"/>
      <c r="C187" s="89"/>
      <c r="D187" s="75"/>
      <c r="E187" s="76"/>
      <c r="F187" s="77"/>
      <c r="G187" s="78">
        <v>0</v>
      </c>
      <c r="H187" s="79">
        <v>0</v>
      </c>
      <c r="I187" s="79">
        <v>0</v>
      </c>
      <c r="J187" s="80">
        <v>1</v>
      </c>
      <c r="K187" s="79">
        <v>0</v>
      </c>
      <c r="L187" s="65">
        <f>ROUND(IF(H187&gt;=2800,2800*'dofinansowanie umów o pracę'!$D$8,H187*'dofinansowanie umów o pracę'!$D$8),2)</f>
        <v>0</v>
      </c>
      <c r="M187" s="66">
        <f>IFERROR(ROUND(IF(H187&gt;2800,I187/H187*2800,I187)*J187*'dofinansowanie umów o pracę'!$D$8,2),0)</f>
        <v>0</v>
      </c>
      <c r="N187" s="66">
        <f>ROUND(IF(H187&gt;2800,K187/H187*2800,K187)*J187*'dofinansowanie umów o pracę'!$D$8,2)</f>
        <v>0</v>
      </c>
      <c r="O187" s="66">
        <f t="shared" si="5"/>
        <v>0</v>
      </c>
      <c r="P187" s="66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>
      <c r="A188" s="52">
        <v>180</v>
      </c>
      <c r="B188" s="89"/>
      <c r="C188" s="89"/>
      <c r="D188" s="75"/>
      <c r="E188" s="76"/>
      <c r="F188" s="77"/>
      <c r="G188" s="78">
        <v>0</v>
      </c>
      <c r="H188" s="79">
        <v>0</v>
      </c>
      <c r="I188" s="79">
        <v>0</v>
      </c>
      <c r="J188" s="80">
        <v>1</v>
      </c>
      <c r="K188" s="79">
        <v>0</v>
      </c>
      <c r="L188" s="65">
        <f>ROUND(IF(H188&gt;=2800,2800*'dofinansowanie umów o pracę'!$D$8,H188*'dofinansowanie umów o pracę'!$D$8),2)</f>
        <v>0</v>
      </c>
      <c r="M188" s="66">
        <f>IFERROR(ROUND(IF(H188&gt;2800,I188/H188*2800,I188)*J188*'dofinansowanie umów o pracę'!$D$8,2),0)</f>
        <v>0</v>
      </c>
      <c r="N188" s="66">
        <f>ROUND(IF(H188&gt;2800,K188/H188*2800,K188)*J188*'dofinansowanie umów o pracę'!$D$8,2)</f>
        <v>0</v>
      </c>
      <c r="O188" s="66">
        <f t="shared" si="5"/>
        <v>0</v>
      </c>
      <c r="P188" s="66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>
      <c r="A189" s="52">
        <v>181</v>
      </c>
      <c r="B189" s="89"/>
      <c r="C189" s="89"/>
      <c r="D189" s="75"/>
      <c r="E189" s="76"/>
      <c r="F189" s="77"/>
      <c r="G189" s="78">
        <v>0</v>
      </c>
      <c r="H189" s="79">
        <v>0</v>
      </c>
      <c r="I189" s="79">
        <v>0</v>
      </c>
      <c r="J189" s="80">
        <v>1</v>
      </c>
      <c r="K189" s="79">
        <v>0</v>
      </c>
      <c r="L189" s="65">
        <f>ROUND(IF(H189&gt;=2800,2800*'dofinansowanie umów o pracę'!$D$8,H189*'dofinansowanie umów o pracę'!$D$8),2)</f>
        <v>0</v>
      </c>
      <c r="M189" s="66">
        <f>IFERROR(ROUND(IF(H189&gt;2800,I189/H189*2800,I189)*J189*'dofinansowanie umów o pracę'!$D$8,2),0)</f>
        <v>0</v>
      </c>
      <c r="N189" s="66">
        <f>ROUND(IF(H189&gt;2800,K189/H189*2800,K189)*J189*'dofinansowanie umów o pracę'!$D$8,2)</f>
        <v>0</v>
      </c>
      <c r="O189" s="66">
        <f t="shared" si="5"/>
        <v>0</v>
      </c>
      <c r="P189" s="66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>
      <c r="A190" s="52">
        <v>182</v>
      </c>
      <c r="B190" s="89"/>
      <c r="C190" s="89"/>
      <c r="D190" s="75"/>
      <c r="E190" s="76"/>
      <c r="F190" s="77"/>
      <c r="G190" s="78">
        <v>0</v>
      </c>
      <c r="H190" s="79">
        <v>0</v>
      </c>
      <c r="I190" s="79">
        <v>0</v>
      </c>
      <c r="J190" s="80">
        <v>1</v>
      </c>
      <c r="K190" s="79">
        <v>0</v>
      </c>
      <c r="L190" s="65">
        <f>ROUND(IF(H190&gt;=2800,2800*'dofinansowanie umów o pracę'!$D$8,H190*'dofinansowanie umów o pracę'!$D$8),2)</f>
        <v>0</v>
      </c>
      <c r="M190" s="66">
        <f>IFERROR(ROUND(IF(H190&gt;2800,I190/H190*2800,I190)*J190*'dofinansowanie umów o pracę'!$D$8,2),0)</f>
        <v>0</v>
      </c>
      <c r="N190" s="66">
        <f>ROUND(IF(H190&gt;2800,K190/H190*2800,K190)*J190*'dofinansowanie umów o pracę'!$D$8,2)</f>
        <v>0</v>
      </c>
      <c r="O190" s="66">
        <f t="shared" si="5"/>
        <v>0</v>
      </c>
      <c r="P190" s="66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>
      <c r="A191" s="52">
        <v>183</v>
      </c>
      <c r="B191" s="89"/>
      <c r="C191" s="89"/>
      <c r="D191" s="75"/>
      <c r="E191" s="76"/>
      <c r="F191" s="77"/>
      <c r="G191" s="78">
        <v>0</v>
      </c>
      <c r="H191" s="79">
        <v>0</v>
      </c>
      <c r="I191" s="79">
        <v>0</v>
      </c>
      <c r="J191" s="80">
        <v>1</v>
      </c>
      <c r="K191" s="79">
        <v>0</v>
      </c>
      <c r="L191" s="65">
        <f>ROUND(IF(H191&gt;=2800,2800*'dofinansowanie umów o pracę'!$D$8,H191*'dofinansowanie umów o pracę'!$D$8),2)</f>
        <v>0</v>
      </c>
      <c r="M191" s="66">
        <f>IFERROR(ROUND(IF(H191&gt;2800,I191/H191*2800,I191)*J191*'dofinansowanie umów o pracę'!$D$8,2),0)</f>
        <v>0</v>
      </c>
      <c r="N191" s="66">
        <f>ROUND(IF(H191&gt;2800,K191/H191*2800,K191)*J191*'dofinansowanie umów o pracę'!$D$8,2)</f>
        <v>0</v>
      </c>
      <c r="O191" s="66">
        <f t="shared" si="5"/>
        <v>0</v>
      </c>
      <c r="P191" s="66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>
      <c r="A192" s="52">
        <v>184</v>
      </c>
      <c r="B192" s="89"/>
      <c r="C192" s="89"/>
      <c r="D192" s="75"/>
      <c r="E192" s="76"/>
      <c r="F192" s="77"/>
      <c r="G192" s="78">
        <v>0</v>
      </c>
      <c r="H192" s="79">
        <v>0</v>
      </c>
      <c r="I192" s="79">
        <v>0</v>
      </c>
      <c r="J192" s="80">
        <v>1</v>
      </c>
      <c r="K192" s="79">
        <v>0</v>
      </c>
      <c r="L192" s="65">
        <f>ROUND(IF(H192&gt;=2800,2800*'dofinansowanie umów o pracę'!$D$8,H192*'dofinansowanie umów o pracę'!$D$8),2)</f>
        <v>0</v>
      </c>
      <c r="M192" s="66">
        <f>IFERROR(ROUND(IF(H192&gt;2800,I192/H192*2800,I192)*J192*'dofinansowanie umów o pracę'!$D$8,2),0)</f>
        <v>0</v>
      </c>
      <c r="N192" s="66">
        <f>ROUND(IF(H192&gt;2800,K192/H192*2800,K192)*J192*'dofinansowanie umów o pracę'!$D$8,2)</f>
        <v>0</v>
      </c>
      <c r="O192" s="66">
        <f t="shared" si="5"/>
        <v>0</v>
      </c>
      <c r="P192" s="66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>
      <c r="A193" s="52">
        <v>185</v>
      </c>
      <c r="B193" s="89"/>
      <c r="C193" s="89"/>
      <c r="D193" s="75"/>
      <c r="E193" s="76"/>
      <c r="F193" s="77"/>
      <c r="G193" s="78">
        <v>0</v>
      </c>
      <c r="H193" s="79">
        <v>0</v>
      </c>
      <c r="I193" s="79">
        <v>0</v>
      </c>
      <c r="J193" s="80">
        <v>1</v>
      </c>
      <c r="K193" s="79">
        <v>0</v>
      </c>
      <c r="L193" s="65">
        <f>ROUND(IF(H193&gt;=2800,2800*'dofinansowanie umów o pracę'!$D$8,H193*'dofinansowanie umów o pracę'!$D$8),2)</f>
        <v>0</v>
      </c>
      <c r="M193" s="66">
        <f>IFERROR(ROUND(IF(H193&gt;2800,I193/H193*2800,I193)*J193*'dofinansowanie umów o pracę'!$D$8,2),0)</f>
        <v>0</v>
      </c>
      <c r="N193" s="66">
        <f>ROUND(IF(H193&gt;2800,K193/H193*2800,K193)*J193*'dofinansowanie umów o pracę'!$D$8,2)</f>
        <v>0</v>
      </c>
      <c r="O193" s="66">
        <f t="shared" si="5"/>
        <v>0</v>
      </c>
      <c r="P193" s="66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>
      <c r="A194" s="52">
        <v>186</v>
      </c>
      <c r="B194" s="89"/>
      <c r="C194" s="89"/>
      <c r="D194" s="75"/>
      <c r="E194" s="76"/>
      <c r="F194" s="77"/>
      <c r="G194" s="78">
        <v>0</v>
      </c>
      <c r="H194" s="79">
        <v>0</v>
      </c>
      <c r="I194" s="79">
        <v>0</v>
      </c>
      <c r="J194" s="80">
        <v>1</v>
      </c>
      <c r="K194" s="79">
        <v>0</v>
      </c>
      <c r="L194" s="65">
        <f>ROUND(IF(H194&gt;=2800,2800*'dofinansowanie umów o pracę'!$D$8,H194*'dofinansowanie umów o pracę'!$D$8),2)</f>
        <v>0</v>
      </c>
      <c r="M194" s="66">
        <f>IFERROR(ROUND(IF(H194&gt;2800,I194/H194*2800,I194)*J194*'dofinansowanie umów o pracę'!$D$8,2),0)</f>
        <v>0</v>
      </c>
      <c r="N194" s="66">
        <f>ROUND(IF(H194&gt;2800,K194/H194*2800,K194)*J194*'dofinansowanie umów o pracę'!$D$8,2)</f>
        <v>0</v>
      </c>
      <c r="O194" s="66">
        <f t="shared" si="5"/>
        <v>0</v>
      </c>
      <c r="P194" s="66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>
      <c r="A195" s="52">
        <v>187</v>
      </c>
      <c r="B195" s="89"/>
      <c r="C195" s="89"/>
      <c r="D195" s="75"/>
      <c r="E195" s="76"/>
      <c r="F195" s="77"/>
      <c r="G195" s="78">
        <v>0</v>
      </c>
      <c r="H195" s="79">
        <v>0</v>
      </c>
      <c r="I195" s="79">
        <v>0</v>
      </c>
      <c r="J195" s="80">
        <v>1</v>
      </c>
      <c r="K195" s="79">
        <v>0</v>
      </c>
      <c r="L195" s="65">
        <f>ROUND(IF(H195&gt;=2800,2800*'dofinansowanie umów o pracę'!$D$8,H195*'dofinansowanie umów o pracę'!$D$8),2)</f>
        <v>0</v>
      </c>
      <c r="M195" s="66">
        <f>IFERROR(ROUND(IF(H195&gt;2800,I195/H195*2800,I195)*J195*'dofinansowanie umów o pracę'!$D$8,2),0)</f>
        <v>0</v>
      </c>
      <c r="N195" s="66">
        <f>ROUND(IF(H195&gt;2800,K195/H195*2800,K195)*J195*'dofinansowanie umów o pracę'!$D$8,2)</f>
        <v>0</v>
      </c>
      <c r="O195" s="66">
        <f t="shared" si="5"/>
        <v>0</v>
      </c>
      <c r="P195" s="66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>
      <c r="A196" s="52">
        <v>188</v>
      </c>
      <c r="B196" s="89"/>
      <c r="C196" s="89"/>
      <c r="D196" s="75"/>
      <c r="E196" s="76"/>
      <c r="F196" s="77"/>
      <c r="G196" s="78">
        <v>0</v>
      </c>
      <c r="H196" s="79">
        <v>0</v>
      </c>
      <c r="I196" s="79">
        <v>0</v>
      </c>
      <c r="J196" s="80">
        <v>1</v>
      </c>
      <c r="K196" s="79">
        <v>0</v>
      </c>
      <c r="L196" s="65">
        <f>ROUND(IF(H196&gt;=2800,2800*'dofinansowanie umów o pracę'!$D$8,H196*'dofinansowanie umów o pracę'!$D$8),2)</f>
        <v>0</v>
      </c>
      <c r="M196" s="66">
        <f>IFERROR(ROUND(IF(H196&gt;2800,I196/H196*2800,I196)*J196*'dofinansowanie umów o pracę'!$D$8,2),0)</f>
        <v>0</v>
      </c>
      <c r="N196" s="66">
        <f>ROUND(IF(H196&gt;2800,K196/H196*2800,K196)*J196*'dofinansowanie umów o pracę'!$D$8,2)</f>
        <v>0</v>
      </c>
      <c r="O196" s="66">
        <f t="shared" si="5"/>
        <v>0</v>
      </c>
      <c r="P196" s="66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>
      <c r="A197" s="52">
        <v>189</v>
      </c>
      <c r="B197" s="89"/>
      <c r="C197" s="89"/>
      <c r="D197" s="75"/>
      <c r="E197" s="76"/>
      <c r="F197" s="77"/>
      <c r="G197" s="78">
        <v>0</v>
      </c>
      <c r="H197" s="79">
        <v>0</v>
      </c>
      <c r="I197" s="79">
        <v>0</v>
      </c>
      <c r="J197" s="80">
        <v>1</v>
      </c>
      <c r="K197" s="79">
        <v>0</v>
      </c>
      <c r="L197" s="65">
        <f>ROUND(IF(H197&gt;=2800,2800*'dofinansowanie umów o pracę'!$D$8,H197*'dofinansowanie umów o pracę'!$D$8),2)</f>
        <v>0</v>
      </c>
      <c r="M197" s="66">
        <f>IFERROR(ROUND(IF(H197&gt;2800,I197/H197*2800,I197)*J197*'dofinansowanie umów o pracę'!$D$8,2),0)</f>
        <v>0</v>
      </c>
      <c r="N197" s="66">
        <f>ROUND(IF(H197&gt;2800,K197/H197*2800,K197)*J197*'dofinansowanie umów o pracę'!$D$8,2)</f>
        <v>0</v>
      </c>
      <c r="O197" s="66">
        <f t="shared" si="5"/>
        <v>0</v>
      </c>
      <c r="P197" s="66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>
      <c r="A198" s="52">
        <v>190</v>
      </c>
      <c r="B198" s="89"/>
      <c r="C198" s="89"/>
      <c r="D198" s="75"/>
      <c r="E198" s="76"/>
      <c r="F198" s="77"/>
      <c r="G198" s="78">
        <v>0</v>
      </c>
      <c r="H198" s="79">
        <v>0</v>
      </c>
      <c r="I198" s="79">
        <v>0</v>
      </c>
      <c r="J198" s="80">
        <v>1</v>
      </c>
      <c r="K198" s="79">
        <v>0</v>
      </c>
      <c r="L198" s="65">
        <f>ROUND(IF(H198&gt;=2800,2800*'dofinansowanie umów o pracę'!$D$8,H198*'dofinansowanie umów o pracę'!$D$8),2)</f>
        <v>0</v>
      </c>
      <c r="M198" s="66">
        <f>IFERROR(ROUND(IF(H198&gt;2800,I198/H198*2800,I198)*J198*'dofinansowanie umów o pracę'!$D$8,2),0)</f>
        <v>0</v>
      </c>
      <c r="N198" s="66">
        <f>ROUND(IF(H198&gt;2800,K198/H198*2800,K198)*J198*'dofinansowanie umów o pracę'!$D$8,2)</f>
        <v>0</v>
      </c>
      <c r="O198" s="66">
        <f t="shared" si="5"/>
        <v>0</v>
      </c>
      <c r="P198" s="66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>
      <c r="A199" s="52">
        <v>191</v>
      </c>
      <c r="B199" s="89"/>
      <c r="C199" s="89"/>
      <c r="D199" s="75"/>
      <c r="E199" s="76"/>
      <c r="F199" s="77"/>
      <c r="G199" s="78">
        <v>0</v>
      </c>
      <c r="H199" s="79">
        <v>0</v>
      </c>
      <c r="I199" s="79">
        <v>0</v>
      </c>
      <c r="J199" s="80">
        <v>1</v>
      </c>
      <c r="K199" s="79">
        <v>0</v>
      </c>
      <c r="L199" s="65">
        <f>ROUND(IF(H199&gt;=2800,2800*'dofinansowanie umów o pracę'!$D$8,H199*'dofinansowanie umów o pracę'!$D$8),2)</f>
        <v>0</v>
      </c>
      <c r="M199" s="66">
        <f>IFERROR(ROUND(IF(H199&gt;2800,I199/H199*2800,I199)*J199*'dofinansowanie umów o pracę'!$D$8,2),0)</f>
        <v>0</v>
      </c>
      <c r="N199" s="66">
        <f>ROUND(IF(H199&gt;2800,K199/H199*2800,K199)*J199*'dofinansowanie umów o pracę'!$D$8,2)</f>
        <v>0</v>
      </c>
      <c r="O199" s="66">
        <f t="shared" si="5"/>
        <v>0</v>
      </c>
      <c r="P199" s="66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>
      <c r="A200" s="52">
        <v>192</v>
      </c>
      <c r="B200" s="89"/>
      <c r="C200" s="89"/>
      <c r="D200" s="75"/>
      <c r="E200" s="76"/>
      <c r="F200" s="77"/>
      <c r="G200" s="78">
        <v>0</v>
      </c>
      <c r="H200" s="79">
        <v>0</v>
      </c>
      <c r="I200" s="79">
        <v>0</v>
      </c>
      <c r="J200" s="80">
        <v>1</v>
      </c>
      <c r="K200" s="79">
        <v>0</v>
      </c>
      <c r="L200" s="65">
        <f>ROUND(IF(H200&gt;=2800,2800*'dofinansowanie umów o pracę'!$D$8,H200*'dofinansowanie umów o pracę'!$D$8),2)</f>
        <v>0</v>
      </c>
      <c r="M200" s="66">
        <f>IFERROR(ROUND(IF(H200&gt;2800,I200/H200*2800,I200)*J200*'dofinansowanie umów o pracę'!$D$8,2),0)</f>
        <v>0</v>
      </c>
      <c r="N200" s="66">
        <f>ROUND(IF(H200&gt;2800,K200/H200*2800,K200)*J200*'dofinansowanie umów o pracę'!$D$8,2)</f>
        <v>0</v>
      </c>
      <c r="O200" s="66">
        <f t="shared" si="5"/>
        <v>0</v>
      </c>
      <c r="P200" s="66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>
      <c r="A201" s="52">
        <v>193</v>
      </c>
      <c r="B201" s="89"/>
      <c r="C201" s="89"/>
      <c r="D201" s="75"/>
      <c r="E201" s="76"/>
      <c r="F201" s="77"/>
      <c r="G201" s="78">
        <v>0</v>
      </c>
      <c r="H201" s="79">
        <v>0</v>
      </c>
      <c r="I201" s="79">
        <v>0</v>
      </c>
      <c r="J201" s="80">
        <v>1</v>
      </c>
      <c r="K201" s="79">
        <v>0</v>
      </c>
      <c r="L201" s="65">
        <f>ROUND(IF(H201&gt;=2800,2800*'dofinansowanie umów o pracę'!$D$8,H201*'dofinansowanie umów o pracę'!$D$8),2)</f>
        <v>0</v>
      </c>
      <c r="M201" s="66">
        <f>IFERROR(ROUND(IF(H201&gt;2800,I201/H201*2800,I201)*J201*'dofinansowanie umów o pracę'!$D$8,2),0)</f>
        <v>0</v>
      </c>
      <c r="N201" s="66">
        <f>ROUND(IF(H201&gt;2800,K201/H201*2800,K201)*J201*'dofinansowanie umów o pracę'!$D$8,2)</f>
        <v>0</v>
      </c>
      <c r="O201" s="66">
        <f t="shared" si="5"/>
        <v>0</v>
      </c>
      <c r="P201" s="66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>
      <c r="A202" s="52">
        <v>194</v>
      </c>
      <c r="B202" s="89"/>
      <c r="C202" s="89"/>
      <c r="D202" s="75"/>
      <c r="E202" s="76"/>
      <c r="F202" s="77"/>
      <c r="G202" s="78">
        <v>0</v>
      </c>
      <c r="H202" s="79">
        <v>0</v>
      </c>
      <c r="I202" s="79">
        <v>0</v>
      </c>
      <c r="J202" s="80">
        <v>1</v>
      </c>
      <c r="K202" s="79">
        <v>0</v>
      </c>
      <c r="L202" s="65">
        <f>ROUND(IF(H202&gt;=2800,2800*'dofinansowanie umów o pracę'!$D$8,H202*'dofinansowanie umów o pracę'!$D$8),2)</f>
        <v>0</v>
      </c>
      <c r="M202" s="66">
        <f>IFERROR(ROUND(IF(H202&gt;2800,I202/H202*2800,I202)*J202*'dofinansowanie umów o pracę'!$D$8,2),0)</f>
        <v>0</v>
      </c>
      <c r="N202" s="66">
        <f>ROUND(IF(H202&gt;2800,K202/H202*2800,K202)*J202*'dofinansowanie umów o pracę'!$D$8,2)</f>
        <v>0</v>
      </c>
      <c r="O202" s="66">
        <f t="shared" ref="O202:O257" si="7">N202+L202-IFERROR((1-J202)*I202/H202*L202,0)</f>
        <v>0</v>
      </c>
      <c r="P202" s="66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>
      <c r="A203" s="52">
        <v>195</v>
      </c>
      <c r="B203" s="89"/>
      <c r="C203" s="89"/>
      <c r="D203" s="75"/>
      <c r="E203" s="76"/>
      <c r="F203" s="77"/>
      <c r="G203" s="78">
        <v>0</v>
      </c>
      <c r="H203" s="79">
        <v>0</v>
      </c>
      <c r="I203" s="79">
        <v>0</v>
      </c>
      <c r="J203" s="80">
        <v>1</v>
      </c>
      <c r="K203" s="79">
        <v>0</v>
      </c>
      <c r="L203" s="65">
        <f>ROUND(IF(H203&gt;=2800,2800*'dofinansowanie umów o pracę'!$D$8,H203*'dofinansowanie umów o pracę'!$D$8),2)</f>
        <v>0</v>
      </c>
      <c r="M203" s="66">
        <f>IFERROR(ROUND(IF(H203&gt;2800,I203/H203*2800,I203)*J203*'dofinansowanie umów o pracę'!$D$8,2),0)</f>
        <v>0</v>
      </c>
      <c r="N203" s="66">
        <f>ROUND(IF(H203&gt;2800,K203/H203*2800,K203)*J203*'dofinansowanie umów o pracę'!$D$8,2)</f>
        <v>0</v>
      </c>
      <c r="O203" s="66">
        <f t="shared" si="7"/>
        <v>0</v>
      </c>
      <c r="P203" s="66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>
      <c r="A204" s="52">
        <v>196</v>
      </c>
      <c r="B204" s="89"/>
      <c r="C204" s="89"/>
      <c r="D204" s="75"/>
      <c r="E204" s="76"/>
      <c r="F204" s="77"/>
      <c r="G204" s="78">
        <v>0</v>
      </c>
      <c r="H204" s="79">
        <v>0</v>
      </c>
      <c r="I204" s="79">
        <v>0</v>
      </c>
      <c r="J204" s="80">
        <v>1</v>
      </c>
      <c r="K204" s="79">
        <v>0</v>
      </c>
      <c r="L204" s="65">
        <f>ROUND(IF(H204&gt;=2800,2800*'dofinansowanie umów o pracę'!$D$8,H204*'dofinansowanie umów o pracę'!$D$8),2)</f>
        <v>0</v>
      </c>
      <c r="M204" s="66">
        <f>IFERROR(ROUND(IF(H204&gt;2800,I204/H204*2800,I204)*J204*'dofinansowanie umów o pracę'!$D$8,2),0)</f>
        <v>0</v>
      </c>
      <c r="N204" s="66">
        <f>ROUND(IF(H204&gt;2800,K204/H204*2800,K204)*J204*'dofinansowanie umów o pracę'!$D$8,2)</f>
        <v>0</v>
      </c>
      <c r="O204" s="66">
        <f t="shared" si="7"/>
        <v>0</v>
      </c>
      <c r="P204" s="66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>
      <c r="A205" s="52">
        <v>197</v>
      </c>
      <c r="B205" s="89"/>
      <c r="C205" s="89"/>
      <c r="D205" s="75"/>
      <c r="E205" s="76"/>
      <c r="F205" s="77"/>
      <c r="G205" s="78">
        <v>0</v>
      </c>
      <c r="H205" s="79">
        <v>0</v>
      </c>
      <c r="I205" s="79">
        <v>0</v>
      </c>
      <c r="J205" s="80">
        <v>1</v>
      </c>
      <c r="K205" s="79">
        <v>0</v>
      </c>
      <c r="L205" s="65">
        <f>ROUND(IF(H205&gt;=2800,2800*'dofinansowanie umów o pracę'!$D$8,H205*'dofinansowanie umów o pracę'!$D$8),2)</f>
        <v>0</v>
      </c>
      <c r="M205" s="66">
        <f>IFERROR(ROUND(IF(H205&gt;2800,I205/H205*2800,I205)*J205*'dofinansowanie umów o pracę'!$D$8,2),0)</f>
        <v>0</v>
      </c>
      <c r="N205" s="66">
        <f>ROUND(IF(H205&gt;2800,K205/H205*2800,K205)*J205*'dofinansowanie umów o pracę'!$D$8,2)</f>
        <v>0</v>
      </c>
      <c r="O205" s="66">
        <f t="shared" si="7"/>
        <v>0</v>
      </c>
      <c r="P205" s="66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>
      <c r="A206" s="52">
        <v>198</v>
      </c>
      <c r="B206" s="89"/>
      <c r="C206" s="89"/>
      <c r="D206" s="75"/>
      <c r="E206" s="76"/>
      <c r="F206" s="77"/>
      <c r="G206" s="78">
        <v>0</v>
      </c>
      <c r="H206" s="79">
        <v>0</v>
      </c>
      <c r="I206" s="79">
        <v>0</v>
      </c>
      <c r="J206" s="80">
        <v>1</v>
      </c>
      <c r="K206" s="79">
        <v>0</v>
      </c>
      <c r="L206" s="65">
        <f>ROUND(IF(H206&gt;=2800,2800*'dofinansowanie umów o pracę'!$D$8,H206*'dofinansowanie umów o pracę'!$D$8),2)</f>
        <v>0</v>
      </c>
      <c r="M206" s="66">
        <f>IFERROR(ROUND(IF(H206&gt;2800,I206/H206*2800,I206)*J206*'dofinansowanie umów o pracę'!$D$8,2),0)</f>
        <v>0</v>
      </c>
      <c r="N206" s="66">
        <f>ROUND(IF(H206&gt;2800,K206/H206*2800,K206)*J206*'dofinansowanie umów o pracę'!$D$8,2)</f>
        <v>0</v>
      </c>
      <c r="O206" s="66">
        <f t="shared" si="7"/>
        <v>0</v>
      </c>
      <c r="P206" s="66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>
      <c r="A207" s="52">
        <v>199</v>
      </c>
      <c r="B207" s="89"/>
      <c r="C207" s="89"/>
      <c r="D207" s="75"/>
      <c r="E207" s="76"/>
      <c r="F207" s="77"/>
      <c r="G207" s="78">
        <v>0</v>
      </c>
      <c r="H207" s="79">
        <v>0</v>
      </c>
      <c r="I207" s="79">
        <v>0</v>
      </c>
      <c r="J207" s="80">
        <v>1</v>
      </c>
      <c r="K207" s="79">
        <v>0</v>
      </c>
      <c r="L207" s="65">
        <f>ROUND(IF(H207&gt;=2800,2800*'dofinansowanie umów o pracę'!$D$8,H207*'dofinansowanie umów o pracę'!$D$8),2)</f>
        <v>0</v>
      </c>
      <c r="M207" s="66">
        <f>IFERROR(ROUND(IF(H207&gt;2800,I207/H207*2800,I207)*J207*'dofinansowanie umów o pracę'!$D$8,2),0)</f>
        <v>0</v>
      </c>
      <c r="N207" s="66">
        <f>ROUND(IF(H207&gt;2800,K207/H207*2800,K207)*J207*'dofinansowanie umów o pracę'!$D$8,2)</f>
        <v>0</v>
      </c>
      <c r="O207" s="66">
        <f t="shared" si="7"/>
        <v>0</v>
      </c>
      <c r="P207" s="66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>
      <c r="A208" s="52">
        <v>200</v>
      </c>
      <c r="B208" s="89"/>
      <c r="C208" s="89"/>
      <c r="D208" s="75"/>
      <c r="E208" s="76"/>
      <c r="F208" s="77"/>
      <c r="G208" s="78">
        <v>0</v>
      </c>
      <c r="H208" s="79">
        <v>0</v>
      </c>
      <c r="I208" s="79">
        <v>0</v>
      </c>
      <c r="J208" s="80">
        <v>1</v>
      </c>
      <c r="K208" s="79">
        <v>0</v>
      </c>
      <c r="L208" s="65">
        <f>ROUND(IF(H208&gt;=2800,2800*'dofinansowanie umów o pracę'!$D$8,H208*'dofinansowanie umów o pracę'!$D$8),2)</f>
        <v>0</v>
      </c>
      <c r="M208" s="66">
        <f>IFERROR(ROUND(IF(H208&gt;2800,I208/H208*2800,I208)*J208*'dofinansowanie umów o pracę'!$D$8,2),0)</f>
        <v>0</v>
      </c>
      <c r="N208" s="66">
        <f>ROUND(IF(H208&gt;2800,K208/H208*2800,K208)*J208*'dofinansowanie umów o pracę'!$D$8,2)</f>
        <v>0</v>
      </c>
      <c r="O208" s="66">
        <f t="shared" si="7"/>
        <v>0</v>
      </c>
      <c r="P208" s="66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>
      <c r="A209" s="52">
        <v>201</v>
      </c>
      <c r="B209" s="89"/>
      <c r="C209" s="89"/>
      <c r="D209" s="75"/>
      <c r="E209" s="76"/>
      <c r="F209" s="77"/>
      <c r="G209" s="78">
        <v>0</v>
      </c>
      <c r="H209" s="79">
        <v>0</v>
      </c>
      <c r="I209" s="79">
        <v>0</v>
      </c>
      <c r="J209" s="80">
        <v>1</v>
      </c>
      <c r="K209" s="79">
        <v>0</v>
      </c>
      <c r="L209" s="65">
        <f>ROUND(IF(H209&gt;=2800,2800*'dofinansowanie umów o pracę'!$D$8,H209*'dofinansowanie umów o pracę'!$D$8),2)</f>
        <v>0</v>
      </c>
      <c r="M209" s="66">
        <f>IFERROR(ROUND(IF(H209&gt;2800,I209/H209*2800,I209)*J209*'dofinansowanie umów o pracę'!$D$8,2),0)</f>
        <v>0</v>
      </c>
      <c r="N209" s="66">
        <f>ROUND(IF(H209&gt;2800,K209/H209*2800,K209)*J209*'dofinansowanie umów o pracę'!$D$8,2)</f>
        <v>0</v>
      </c>
      <c r="O209" s="66">
        <f t="shared" si="7"/>
        <v>0</v>
      </c>
      <c r="P209" s="66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>
      <c r="A210" s="52">
        <v>202</v>
      </c>
      <c r="B210" s="89"/>
      <c r="C210" s="89"/>
      <c r="D210" s="75"/>
      <c r="E210" s="76"/>
      <c r="F210" s="77"/>
      <c r="G210" s="78">
        <v>0</v>
      </c>
      <c r="H210" s="79">
        <v>0</v>
      </c>
      <c r="I210" s="79">
        <v>0</v>
      </c>
      <c r="J210" s="80">
        <v>1</v>
      </c>
      <c r="K210" s="79">
        <v>0</v>
      </c>
      <c r="L210" s="65">
        <f>ROUND(IF(H210&gt;=2800,2800*'dofinansowanie umów o pracę'!$D$8,H210*'dofinansowanie umów o pracę'!$D$8),2)</f>
        <v>0</v>
      </c>
      <c r="M210" s="66">
        <f>IFERROR(ROUND(IF(H210&gt;2800,I210/H210*2800,I210)*J210*'dofinansowanie umów o pracę'!$D$8,2),0)</f>
        <v>0</v>
      </c>
      <c r="N210" s="66">
        <f>ROUND(IF(H210&gt;2800,K210/H210*2800,K210)*J210*'dofinansowanie umów o pracę'!$D$8,2)</f>
        <v>0</v>
      </c>
      <c r="O210" s="66">
        <f t="shared" si="7"/>
        <v>0</v>
      </c>
      <c r="P210" s="66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>
      <c r="A211" s="52">
        <v>203</v>
      </c>
      <c r="B211" s="89"/>
      <c r="C211" s="89"/>
      <c r="D211" s="75"/>
      <c r="E211" s="76"/>
      <c r="F211" s="77"/>
      <c r="G211" s="78">
        <v>0</v>
      </c>
      <c r="H211" s="79">
        <v>0</v>
      </c>
      <c r="I211" s="79">
        <v>0</v>
      </c>
      <c r="J211" s="80">
        <v>1</v>
      </c>
      <c r="K211" s="79">
        <v>0</v>
      </c>
      <c r="L211" s="65">
        <f>ROUND(IF(H211&gt;=2800,2800*'dofinansowanie umów o pracę'!$D$8,H211*'dofinansowanie umów o pracę'!$D$8),2)</f>
        <v>0</v>
      </c>
      <c r="M211" s="66">
        <f>IFERROR(ROUND(IF(H211&gt;2800,I211/H211*2800,I211)*J211*'dofinansowanie umów o pracę'!$D$8,2),0)</f>
        <v>0</v>
      </c>
      <c r="N211" s="66">
        <f>ROUND(IF(H211&gt;2800,K211/H211*2800,K211)*J211*'dofinansowanie umów o pracę'!$D$8,2)</f>
        <v>0</v>
      </c>
      <c r="O211" s="66">
        <f t="shared" si="7"/>
        <v>0</v>
      </c>
      <c r="P211" s="66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>
      <c r="A212" s="52">
        <v>204</v>
      </c>
      <c r="B212" s="89"/>
      <c r="C212" s="89"/>
      <c r="D212" s="75"/>
      <c r="E212" s="76"/>
      <c r="F212" s="77"/>
      <c r="G212" s="78">
        <v>0</v>
      </c>
      <c r="H212" s="79">
        <v>0</v>
      </c>
      <c r="I212" s="79">
        <v>0</v>
      </c>
      <c r="J212" s="80">
        <v>1</v>
      </c>
      <c r="K212" s="79">
        <v>0</v>
      </c>
      <c r="L212" s="65">
        <f>ROUND(IF(H212&gt;=2800,2800*'dofinansowanie umów o pracę'!$D$8,H212*'dofinansowanie umów o pracę'!$D$8),2)</f>
        <v>0</v>
      </c>
      <c r="M212" s="66">
        <f>IFERROR(ROUND(IF(H212&gt;2800,I212/H212*2800,I212)*J212*'dofinansowanie umów o pracę'!$D$8,2),0)</f>
        <v>0</v>
      </c>
      <c r="N212" s="66">
        <f>ROUND(IF(H212&gt;2800,K212/H212*2800,K212)*J212*'dofinansowanie umów o pracę'!$D$8,2)</f>
        <v>0</v>
      </c>
      <c r="O212" s="66">
        <f t="shared" si="7"/>
        <v>0</v>
      </c>
      <c r="P212" s="66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>
      <c r="A213" s="52">
        <v>205</v>
      </c>
      <c r="B213" s="89"/>
      <c r="C213" s="89"/>
      <c r="D213" s="75"/>
      <c r="E213" s="76"/>
      <c r="F213" s="77"/>
      <c r="G213" s="78">
        <v>0</v>
      </c>
      <c r="H213" s="79">
        <v>0</v>
      </c>
      <c r="I213" s="79">
        <v>0</v>
      </c>
      <c r="J213" s="80">
        <v>1</v>
      </c>
      <c r="K213" s="79">
        <v>0</v>
      </c>
      <c r="L213" s="65">
        <f>ROUND(IF(H213&gt;=2800,2800*'dofinansowanie umów o pracę'!$D$8,H213*'dofinansowanie umów o pracę'!$D$8),2)</f>
        <v>0</v>
      </c>
      <c r="M213" s="66">
        <f>IFERROR(ROUND(IF(H213&gt;2800,I213/H213*2800,I213)*J213*'dofinansowanie umów o pracę'!$D$8,2),0)</f>
        <v>0</v>
      </c>
      <c r="N213" s="66">
        <f>ROUND(IF(H213&gt;2800,K213/H213*2800,K213)*J213*'dofinansowanie umów o pracę'!$D$8,2)</f>
        <v>0</v>
      </c>
      <c r="O213" s="66">
        <f t="shared" si="7"/>
        <v>0</v>
      </c>
      <c r="P213" s="66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>
      <c r="A214" s="52">
        <v>206</v>
      </c>
      <c r="B214" s="89"/>
      <c r="C214" s="89"/>
      <c r="D214" s="75"/>
      <c r="E214" s="76"/>
      <c r="F214" s="77"/>
      <c r="G214" s="78">
        <v>0</v>
      </c>
      <c r="H214" s="79">
        <v>0</v>
      </c>
      <c r="I214" s="79">
        <v>0</v>
      </c>
      <c r="J214" s="80">
        <v>1</v>
      </c>
      <c r="K214" s="79">
        <v>0</v>
      </c>
      <c r="L214" s="65">
        <f>ROUND(IF(H214&gt;=2800,2800*'dofinansowanie umów o pracę'!$D$8,H214*'dofinansowanie umów o pracę'!$D$8),2)</f>
        <v>0</v>
      </c>
      <c r="M214" s="66">
        <f>IFERROR(ROUND(IF(H214&gt;2800,I214/H214*2800,I214)*J214*'dofinansowanie umów o pracę'!$D$8,2),0)</f>
        <v>0</v>
      </c>
      <c r="N214" s="66">
        <f>ROUND(IF(H214&gt;2800,K214/H214*2800,K214)*J214*'dofinansowanie umów o pracę'!$D$8,2)</f>
        <v>0</v>
      </c>
      <c r="O214" s="66">
        <f t="shared" si="7"/>
        <v>0</v>
      </c>
      <c r="P214" s="66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>
      <c r="A215" s="52">
        <v>207</v>
      </c>
      <c r="B215" s="89"/>
      <c r="C215" s="89"/>
      <c r="D215" s="75"/>
      <c r="E215" s="76"/>
      <c r="F215" s="77"/>
      <c r="G215" s="78">
        <v>0</v>
      </c>
      <c r="H215" s="79">
        <v>0</v>
      </c>
      <c r="I215" s="79">
        <v>0</v>
      </c>
      <c r="J215" s="80">
        <v>1</v>
      </c>
      <c r="K215" s="79">
        <v>0</v>
      </c>
      <c r="L215" s="65">
        <f>ROUND(IF(H215&gt;=2800,2800*'dofinansowanie umów o pracę'!$D$8,H215*'dofinansowanie umów o pracę'!$D$8),2)</f>
        <v>0</v>
      </c>
      <c r="M215" s="66">
        <f>IFERROR(ROUND(IF(H215&gt;2800,I215/H215*2800,I215)*J215*'dofinansowanie umów o pracę'!$D$8,2),0)</f>
        <v>0</v>
      </c>
      <c r="N215" s="66">
        <f>ROUND(IF(H215&gt;2800,K215/H215*2800,K215)*J215*'dofinansowanie umów o pracę'!$D$8,2)</f>
        <v>0</v>
      </c>
      <c r="O215" s="66">
        <f t="shared" si="7"/>
        <v>0</v>
      </c>
      <c r="P215" s="66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>
      <c r="A216" s="52">
        <v>208</v>
      </c>
      <c r="B216" s="89"/>
      <c r="C216" s="89"/>
      <c r="D216" s="75"/>
      <c r="E216" s="76"/>
      <c r="F216" s="77"/>
      <c r="G216" s="78">
        <v>0</v>
      </c>
      <c r="H216" s="79">
        <v>0</v>
      </c>
      <c r="I216" s="79">
        <v>0</v>
      </c>
      <c r="J216" s="80">
        <v>1</v>
      </c>
      <c r="K216" s="79">
        <v>0</v>
      </c>
      <c r="L216" s="65">
        <f>ROUND(IF(H216&gt;=2800,2800*'dofinansowanie umów o pracę'!$D$8,H216*'dofinansowanie umów o pracę'!$D$8),2)</f>
        <v>0</v>
      </c>
      <c r="M216" s="66">
        <f>IFERROR(ROUND(IF(H216&gt;2800,I216/H216*2800,I216)*J216*'dofinansowanie umów o pracę'!$D$8,2),0)</f>
        <v>0</v>
      </c>
      <c r="N216" s="66">
        <f>ROUND(IF(H216&gt;2800,K216/H216*2800,K216)*J216*'dofinansowanie umów o pracę'!$D$8,2)</f>
        <v>0</v>
      </c>
      <c r="O216" s="66">
        <f t="shared" si="7"/>
        <v>0</v>
      </c>
      <c r="P216" s="66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>
      <c r="A217" s="52">
        <v>209</v>
      </c>
      <c r="B217" s="89"/>
      <c r="C217" s="89"/>
      <c r="D217" s="75"/>
      <c r="E217" s="76"/>
      <c r="F217" s="77"/>
      <c r="G217" s="78">
        <v>0</v>
      </c>
      <c r="H217" s="79">
        <v>0</v>
      </c>
      <c r="I217" s="79">
        <v>0</v>
      </c>
      <c r="J217" s="80">
        <v>1</v>
      </c>
      <c r="K217" s="79">
        <v>0</v>
      </c>
      <c r="L217" s="65">
        <f>ROUND(IF(H217&gt;=2800,2800*'dofinansowanie umów o pracę'!$D$8,H217*'dofinansowanie umów o pracę'!$D$8),2)</f>
        <v>0</v>
      </c>
      <c r="M217" s="66">
        <f>IFERROR(ROUND(IF(H217&gt;2800,I217/H217*2800,I217)*J217*'dofinansowanie umów o pracę'!$D$8,2),0)</f>
        <v>0</v>
      </c>
      <c r="N217" s="66">
        <f>ROUND(IF(H217&gt;2800,K217/H217*2800,K217)*J217*'dofinansowanie umów o pracę'!$D$8,2)</f>
        <v>0</v>
      </c>
      <c r="O217" s="66">
        <f t="shared" si="7"/>
        <v>0</v>
      </c>
      <c r="P217" s="66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>
      <c r="A218" s="52">
        <v>210</v>
      </c>
      <c r="B218" s="89"/>
      <c r="C218" s="89"/>
      <c r="D218" s="75"/>
      <c r="E218" s="76"/>
      <c r="F218" s="77"/>
      <c r="G218" s="78">
        <v>0</v>
      </c>
      <c r="H218" s="79">
        <v>0</v>
      </c>
      <c r="I218" s="79">
        <v>0</v>
      </c>
      <c r="J218" s="80">
        <v>1</v>
      </c>
      <c r="K218" s="79">
        <v>0</v>
      </c>
      <c r="L218" s="65">
        <f>ROUND(IF(H218&gt;=2800,2800*'dofinansowanie umów o pracę'!$D$8,H218*'dofinansowanie umów o pracę'!$D$8),2)</f>
        <v>0</v>
      </c>
      <c r="M218" s="66">
        <f>IFERROR(ROUND(IF(H218&gt;2800,I218/H218*2800,I218)*J218*'dofinansowanie umów o pracę'!$D$8,2),0)</f>
        <v>0</v>
      </c>
      <c r="N218" s="66">
        <f>ROUND(IF(H218&gt;2800,K218/H218*2800,K218)*J218*'dofinansowanie umów o pracę'!$D$8,2)</f>
        <v>0</v>
      </c>
      <c r="O218" s="66">
        <f t="shared" si="7"/>
        <v>0</v>
      </c>
      <c r="P218" s="66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>
      <c r="A219" s="52">
        <v>211</v>
      </c>
      <c r="B219" s="89"/>
      <c r="C219" s="89"/>
      <c r="D219" s="75"/>
      <c r="E219" s="76"/>
      <c r="F219" s="77"/>
      <c r="G219" s="78">
        <v>0</v>
      </c>
      <c r="H219" s="79">
        <v>0</v>
      </c>
      <c r="I219" s="79">
        <v>0</v>
      </c>
      <c r="J219" s="80">
        <v>1</v>
      </c>
      <c r="K219" s="79">
        <v>0</v>
      </c>
      <c r="L219" s="65">
        <f>ROUND(IF(H219&gt;=2800,2800*'dofinansowanie umów o pracę'!$D$8,H219*'dofinansowanie umów o pracę'!$D$8),2)</f>
        <v>0</v>
      </c>
      <c r="M219" s="66">
        <f>IFERROR(ROUND(IF(H219&gt;2800,I219/H219*2800,I219)*J219*'dofinansowanie umów o pracę'!$D$8,2),0)</f>
        <v>0</v>
      </c>
      <c r="N219" s="66">
        <f>ROUND(IF(H219&gt;2800,K219/H219*2800,K219)*J219*'dofinansowanie umów o pracę'!$D$8,2)</f>
        <v>0</v>
      </c>
      <c r="O219" s="66">
        <f t="shared" si="7"/>
        <v>0</v>
      </c>
      <c r="P219" s="66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>
      <c r="A220" s="52">
        <v>212</v>
      </c>
      <c r="B220" s="89"/>
      <c r="C220" s="89"/>
      <c r="D220" s="75"/>
      <c r="E220" s="76"/>
      <c r="F220" s="77"/>
      <c r="G220" s="78">
        <v>0</v>
      </c>
      <c r="H220" s="79">
        <v>0</v>
      </c>
      <c r="I220" s="79">
        <v>0</v>
      </c>
      <c r="J220" s="80">
        <v>1</v>
      </c>
      <c r="K220" s="79">
        <v>0</v>
      </c>
      <c r="L220" s="65">
        <f>ROUND(IF(H220&gt;=2800,2800*'dofinansowanie umów o pracę'!$D$8,H220*'dofinansowanie umów o pracę'!$D$8),2)</f>
        <v>0</v>
      </c>
      <c r="M220" s="66">
        <f>IFERROR(ROUND(IF(H220&gt;2800,I220/H220*2800,I220)*J220*'dofinansowanie umów o pracę'!$D$8,2),0)</f>
        <v>0</v>
      </c>
      <c r="N220" s="66">
        <f>ROUND(IF(H220&gt;2800,K220/H220*2800,K220)*J220*'dofinansowanie umów o pracę'!$D$8,2)</f>
        <v>0</v>
      </c>
      <c r="O220" s="66">
        <f t="shared" si="7"/>
        <v>0</v>
      </c>
      <c r="P220" s="66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>
      <c r="A221" s="52">
        <v>213</v>
      </c>
      <c r="B221" s="89"/>
      <c r="C221" s="89"/>
      <c r="D221" s="75"/>
      <c r="E221" s="76"/>
      <c r="F221" s="77"/>
      <c r="G221" s="78">
        <v>0</v>
      </c>
      <c r="H221" s="79">
        <v>0</v>
      </c>
      <c r="I221" s="79">
        <v>0</v>
      </c>
      <c r="J221" s="80">
        <v>1</v>
      </c>
      <c r="K221" s="79">
        <v>0</v>
      </c>
      <c r="L221" s="65">
        <f>ROUND(IF(H221&gt;=2800,2800*'dofinansowanie umów o pracę'!$D$8,H221*'dofinansowanie umów o pracę'!$D$8),2)</f>
        <v>0</v>
      </c>
      <c r="M221" s="66">
        <f>IFERROR(ROUND(IF(H221&gt;2800,I221/H221*2800,I221)*J221*'dofinansowanie umów o pracę'!$D$8,2),0)</f>
        <v>0</v>
      </c>
      <c r="N221" s="66">
        <f>ROUND(IF(H221&gt;2800,K221/H221*2800,K221)*J221*'dofinansowanie umów o pracę'!$D$8,2)</f>
        <v>0</v>
      </c>
      <c r="O221" s="66">
        <f t="shared" si="7"/>
        <v>0</v>
      </c>
      <c r="P221" s="66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>
      <c r="A222" s="52">
        <v>214</v>
      </c>
      <c r="B222" s="89"/>
      <c r="C222" s="89"/>
      <c r="D222" s="75"/>
      <c r="E222" s="76"/>
      <c r="F222" s="77"/>
      <c r="G222" s="78">
        <v>0</v>
      </c>
      <c r="H222" s="79">
        <v>0</v>
      </c>
      <c r="I222" s="79">
        <v>0</v>
      </c>
      <c r="J222" s="80">
        <v>1</v>
      </c>
      <c r="K222" s="79">
        <v>0</v>
      </c>
      <c r="L222" s="65">
        <f>ROUND(IF(H222&gt;=2800,2800*'dofinansowanie umów o pracę'!$D$8,H222*'dofinansowanie umów o pracę'!$D$8),2)</f>
        <v>0</v>
      </c>
      <c r="M222" s="66">
        <f>IFERROR(ROUND(IF(H222&gt;2800,I222/H222*2800,I222)*J222*'dofinansowanie umów o pracę'!$D$8,2),0)</f>
        <v>0</v>
      </c>
      <c r="N222" s="66">
        <f>ROUND(IF(H222&gt;2800,K222/H222*2800,K222)*J222*'dofinansowanie umów o pracę'!$D$8,2)</f>
        <v>0</v>
      </c>
      <c r="O222" s="66">
        <f t="shared" si="7"/>
        <v>0</v>
      </c>
      <c r="P222" s="66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>
      <c r="A223" s="52">
        <v>215</v>
      </c>
      <c r="B223" s="89"/>
      <c r="C223" s="89"/>
      <c r="D223" s="75"/>
      <c r="E223" s="76"/>
      <c r="F223" s="77"/>
      <c r="G223" s="78">
        <v>0</v>
      </c>
      <c r="H223" s="79">
        <v>0</v>
      </c>
      <c r="I223" s="79">
        <v>0</v>
      </c>
      <c r="J223" s="80">
        <v>1</v>
      </c>
      <c r="K223" s="79">
        <v>0</v>
      </c>
      <c r="L223" s="65">
        <f>ROUND(IF(H223&gt;=2800,2800*'dofinansowanie umów o pracę'!$D$8,H223*'dofinansowanie umów o pracę'!$D$8),2)</f>
        <v>0</v>
      </c>
      <c r="M223" s="66">
        <f>IFERROR(ROUND(IF(H223&gt;2800,I223/H223*2800,I223)*J223*'dofinansowanie umów o pracę'!$D$8,2),0)</f>
        <v>0</v>
      </c>
      <c r="N223" s="66">
        <f>ROUND(IF(H223&gt;2800,K223/H223*2800,K223)*J223*'dofinansowanie umów o pracę'!$D$8,2)</f>
        <v>0</v>
      </c>
      <c r="O223" s="66">
        <f t="shared" si="7"/>
        <v>0</v>
      </c>
      <c r="P223" s="66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>
      <c r="A224" s="52">
        <v>216</v>
      </c>
      <c r="B224" s="89"/>
      <c r="C224" s="89"/>
      <c r="D224" s="75"/>
      <c r="E224" s="76"/>
      <c r="F224" s="77"/>
      <c r="G224" s="78">
        <v>0</v>
      </c>
      <c r="H224" s="79">
        <v>0</v>
      </c>
      <c r="I224" s="79">
        <v>0</v>
      </c>
      <c r="J224" s="80">
        <v>1</v>
      </c>
      <c r="K224" s="79">
        <v>0</v>
      </c>
      <c r="L224" s="65">
        <f>ROUND(IF(H224&gt;=2800,2800*'dofinansowanie umów o pracę'!$D$8,H224*'dofinansowanie umów o pracę'!$D$8),2)</f>
        <v>0</v>
      </c>
      <c r="M224" s="66">
        <f>IFERROR(ROUND(IF(H224&gt;2800,I224/H224*2800,I224)*J224*'dofinansowanie umów o pracę'!$D$8,2),0)</f>
        <v>0</v>
      </c>
      <c r="N224" s="66">
        <f>ROUND(IF(H224&gt;2800,K224/H224*2800,K224)*J224*'dofinansowanie umów o pracę'!$D$8,2)</f>
        <v>0</v>
      </c>
      <c r="O224" s="66">
        <f t="shared" si="7"/>
        <v>0</v>
      </c>
      <c r="P224" s="66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>
      <c r="A225" s="52">
        <v>217</v>
      </c>
      <c r="B225" s="89"/>
      <c r="C225" s="89"/>
      <c r="D225" s="75"/>
      <c r="E225" s="76"/>
      <c r="F225" s="77"/>
      <c r="G225" s="78">
        <v>0</v>
      </c>
      <c r="H225" s="79">
        <v>0</v>
      </c>
      <c r="I225" s="79">
        <v>0</v>
      </c>
      <c r="J225" s="80">
        <v>1</v>
      </c>
      <c r="K225" s="79">
        <v>0</v>
      </c>
      <c r="L225" s="65">
        <f>ROUND(IF(H225&gt;=2800,2800*'dofinansowanie umów o pracę'!$D$8,H225*'dofinansowanie umów o pracę'!$D$8),2)</f>
        <v>0</v>
      </c>
      <c r="M225" s="66">
        <f>IFERROR(ROUND(IF(H225&gt;2800,I225/H225*2800,I225)*J225*'dofinansowanie umów o pracę'!$D$8,2),0)</f>
        <v>0</v>
      </c>
      <c r="N225" s="66">
        <f>ROUND(IF(H225&gt;2800,K225/H225*2800,K225)*J225*'dofinansowanie umów o pracę'!$D$8,2)</f>
        <v>0</v>
      </c>
      <c r="O225" s="66">
        <f t="shared" si="7"/>
        <v>0</v>
      </c>
      <c r="P225" s="66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>
      <c r="A226" s="52">
        <v>218</v>
      </c>
      <c r="B226" s="89"/>
      <c r="C226" s="89"/>
      <c r="D226" s="75"/>
      <c r="E226" s="76"/>
      <c r="F226" s="77"/>
      <c r="G226" s="78">
        <v>0</v>
      </c>
      <c r="H226" s="79">
        <v>0</v>
      </c>
      <c r="I226" s="79">
        <v>0</v>
      </c>
      <c r="J226" s="80">
        <v>1</v>
      </c>
      <c r="K226" s="79">
        <v>0</v>
      </c>
      <c r="L226" s="65">
        <f>ROUND(IF(H226&gt;=2800,2800*'dofinansowanie umów o pracę'!$D$8,H226*'dofinansowanie umów o pracę'!$D$8),2)</f>
        <v>0</v>
      </c>
      <c r="M226" s="66">
        <f>IFERROR(ROUND(IF(H226&gt;2800,I226/H226*2800,I226)*J226*'dofinansowanie umów o pracę'!$D$8,2),0)</f>
        <v>0</v>
      </c>
      <c r="N226" s="66">
        <f>ROUND(IF(H226&gt;2800,K226/H226*2800,K226)*J226*'dofinansowanie umów o pracę'!$D$8,2)</f>
        <v>0</v>
      </c>
      <c r="O226" s="66">
        <f t="shared" si="7"/>
        <v>0</v>
      </c>
      <c r="P226" s="66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>
      <c r="A227" s="52">
        <v>219</v>
      </c>
      <c r="B227" s="89"/>
      <c r="C227" s="89"/>
      <c r="D227" s="75"/>
      <c r="E227" s="76"/>
      <c r="F227" s="77"/>
      <c r="G227" s="78">
        <v>0</v>
      </c>
      <c r="H227" s="79">
        <v>0</v>
      </c>
      <c r="I227" s="79">
        <v>0</v>
      </c>
      <c r="J227" s="80">
        <v>1</v>
      </c>
      <c r="K227" s="79">
        <v>0</v>
      </c>
      <c r="L227" s="65">
        <f>ROUND(IF(H227&gt;=2800,2800*'dofinansowanie umów o pracę'!$D$8,H227*'dofinansowanie umów o pracę'!$D$8),2)</f>
        <v>0</v>
      </c>
      <c r="M227" s="66">
        <f>IFERROR(ROUND(IF(H227&gt;2800,I227/H227*2800,I227)*J227*'dofinansowanie umów o pracę'!$D$8,2),0)</f>
        <v>0</v>
      </c>
      <c r="N227" s="66">
        <f>ROUND(IF(H227&gt;2800,K227/H227*2800,K227)*J227*'dofinansowanie umów o pracę'!$D$8,2)</f>
        <v>0</v>
      </c>
      <c r="O227" s="66">
        <f t="shared" si="7"/>
        <v>0</v>
      </c>
      <c r="P227" s="66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>
      <c r="A228" s="52">
        <v>220</v>
      </c>
      <c r="B228" s="89"/>
      <c r="C228" s="89"/>
      <c r="D228" s="75"/>
      <c r="E228" s="76"/>
      <c r="F228" s="77"/>
      <c r="G228" s="78">
        <v>0</v>
      </c>
      <c r="H228" s="79">
        <v>0</v>
      </c>
      <c r="I228" s="79">
        <v>0</v>
      </c>
      <c r="J228" s="80">
        <v>1</v>
      </c>
      <c r="K228" s="79">
        <v>0</v>
      </c>
      <c r="L228" s="65">
        <f>ROUND(IF(H228&gt;=2800,2800*'dofinansowanie umów o pracę'!$D$8,H228*'dofinansowanie umów o pracę'!$D$8),2)</f>
        <v>0</v>
      </c>
      <c r="M228" s="66">
        <f>IFERROR(ROUND(IF(H228&gt;2800,I228/H228*2800,I228)*J228*'dofinansowanie umów o pracę'!$D$8,2),0)</f>
        <v>0</v>
      </c>
      <c r="N228" s="66">
        <f>ROUND(IF(H228&gt;2800,K228/H228*2800,K228)*J228*'dofinansowanie umów o pracę'!$D$8,2)</f>
        <v>0</v>
      </c>
      <c r="O228" s="66">
        <f t="shared" si="7"/>
        <v>0</v>
      </c>
      <c r="P228" s="66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>
      <c r="A229" s="52">
        <v>221</v>
      </c>
      <c r="B229" s="89"/>
      <c r="C229" s="89"/>
      <c r="D229" s="75"/>
      <c r="E229" s="76"/>
      <c r="F229" s="77"/>
      <c r="G229" s="78">
        <v>0</v>
      </c>
      <c r="H229" s="79">
        <v>0</v>
      </c>
      <c r="I229" s="79">
        <v>0</v>
      </c>
      <c r="J229" s="80">
        <v>1</v>
      </c>
      <c r="K229" s="79">
        <v>0</v>
      </c>
      <c r="L229" s="65">
        <f>ROUND(IF(H229&gt;=2800,2800*'dofinansowanie umów o pracę'!$D$8,H229*'dofinansowanie umów o pracę'!$D$8),2)</f>
        <v>0</v>
      </c>
      <c r="M229" s="66">
        <f>IFERROR(ROUND(IF(H229&gt;2800,I229/H229*2800,I229)*J229*'dofinansowanie umów o pracę'!$D$8,2),0)</f>
        <v>0</v>
      </c>
      <c r="N229" s="66">
        <f>ROUND(IF(H229&gt;2800,K229/H229*2800,K229)*J229*'dofinansowanie umów o pracę'!$D$8,2)</f>
        <v>0</v>
      </c>
      <c r="O229" s="66">
        <f t="shared" si="7"/>
        <v>0</v>
      </c>
      <c r="P229" s="66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>
      <c r="A230" s="52">
        <v>222</v>
      </c>
      <c r="B230" s="89"/>
      <c r="C230" s="89"/>
      <c r="D230" s="75"/>
      <c r="E230" s="76"/>
      <c r="F230" s="77"/>
      <c r="G230" s="78">
        <v>0</v>
      </c>
      <c r="H230" s="79">
        <v>0</v>
      </c>
      <c r="I230" s="79">
        <v>0</v>
      </c>
      <c r="J230" s="80">
        <v>1</v>
      </c>
      <c r="K230" s="79">
        <v>0</v>
      </c>
      <c r="L230" s="65">
        <f>ROUND(IF(H230&gt;=2800,2800*'dofinansowanie umów o pracę'!$D$8,H230*'dofinansowanie umów o pracę'!$D$8),2)</f>
        <v>0</v>
      </c>
      <c r="M230" s="66">
        <f>IFERROR(ROUND(IF(H230&gt;2800,I230/H230*2800,I230)*J230*'dofinansowanie umów o pracę'!$D$8,2),0)</f>
        <v>0</v>
      </c>
      <c r="N230" s="66">
        <f>ROUND(IF(H230&gt;2800,K230/H230*2800,K230)*J230*'dofinansowanie umów o pracę'!$D$8,2)</f>
        <v>0</v>
      </c>
      <c r="O230" s="66">
        <f t="shared" si="7"/>
        <v>0</v>
      </c>
      <c r="P230" s="66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>
      <c r="A231" s="52">
        <v>223</v>
      </c>
      <c r="B231" s="89"/>
      <c r="C231" s="89"/>
      <c r="D231" s="75"/>
      <c r="E231" s="76"/>
      <c r="F231" s="77"/>
      <c r="G231" s="78">
        <v>0</v>
      </c>
      <c r="H231" s="79">
        <v>0</v>
      </c>
      <c r="I231" s="79">
        <v>0</v>
      </c>
      <c r="J231" s="80">
        <v>1</v>
      </c>
      <c r="K231" s="79">
        <v>0</v>
      </c>
      <c r="L231" s="65">
        <f>ROUND(IF(H231&gt;=2800,2800*'dofinansowanie umów o pracę'!$D$8,H231*'dofinansowanie umów o pracę'!$D$8),2)</f>
        <v>0</v>
      </c>
      <c r="M231" s="66">
        <f>IFERROR(ROUND(IF(H231&gt;2800,I231/H231*2800,I231)*J231*'dofinansowanie umów o pracę'!$D$8,2),0)</f>
        <v>0</v>
      </c>
      <c r="N231" s="66">
        <f>ROUND(IF(H231&gt;2800,K231/H231*2800,K231)*J231*'dofinansowanie umów o pracę'!$D$8,2)</f>
        <v>0</v>
      </c>
      <c r="O231" s="66">
        <f t="shared" si="7"/>
        <v>0</v>
      </c>
      <c r="P231" s="66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>
      <c r="A232" s="52">
        <v>224</v>
      </c>
      <c r="B232" s="89"/>
      <c r="C232" s="89"/>
      <c r="D232" s="75"/>
      <c r="E232" s="76"/>
      <c r="F232" s="77"/>
      <c r="G232" s="78">
        <v>0</v>
      </c>
      <c r="H232" s="79">
        <v>0</v>
      </c>
      <c r="I232" s="79">
        <v>0</v>
      </c>
      <c r="J232" s="80">
        <v>1</v>
      </c>
      <c r="K232" s="79">
        <v>0</v>
      </c>
      <c r="L232" s="65">
        <f>ROUND(IF(H232&gt;=2800,2800*'dofinansowanie umów o pracę'!$D$8,H232*'dofinansowanie umów o pracę'!$D$8),2)</f>
        <v>0</v>
      </c>
      <c r="M232" s="66">
        <f>IFERROR(ROUND(IF(H232&gt;2800,I232/H232*2800,I232)*J232*'dofinansowanie umów o pracę'!$D$8,2),0)</f>
        <v>0</v>
      </c>
      <c r="N232" s="66">
        <f>ROUND(IF(H232&gt;2800,K232/H232*2800,K232)*J232*'dofinansowanie umów o pracę'!$D$8,2)</f>
        <v>0</v>
      </c>
      <c r="O232" s="66">
        <f t="shared" si="7"/>
        <v>0</v>
      </c>
      <c r="P232" s="66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>
      <c r="A233" s="52">
        <v>225</v>
      </c>
      <c r="B233" s="89"/>
      <c r="C233" s="89"/>
      <c r="D233" s="75"/>
      <c r="E233" s="76"/>
      <c r="F233" s="77"/>
      <c r="G233" s="78">
        <v>0</v>
      </c>
      <c r="H233" s="79">
        <v>0</v>
      </c>
      <c r="I233" s="79">
        <v>0</v>
      </c>
      <c r="J233" s="80">
        <v>1</v>
      </c>
      <c r="K233" s="79">
        <v>0</v>
      </c>
      <c r="L233" s="65">
        <f>ROUND(IF(H233&gt;=2800,2800*'dofinansowanie umów o pracę'!$D$8,H233*'dofinansowanie umów o pracę'!$D$8),2)</f>
        <v>0</v>
      </c>
      <c r="M233" s="66">
        <f>IFERROR(ROUND(IF(H233&gt;2800,I233/H233*2800,I233)*J233*'dofinansowanie umów o pracę'!$D$8,2),0)</f>
        <v>0</v>
      </c>
      <c r="N233" s="66">
        <f>ROUND(IF(H233&gt;2800,K233/H233*2800,K233)*J233*'dofinansowanie umów o pracę'!$D$8,2)</f>
        <v>0</v>
      </c>
      <c r="O233" s="66">
        <f t="shared" si="7"/>
        <v>0</v>
      </c>
      <c r="P233" s="66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>
      <c r="A234" s="52">
        <v>226</v>
      </c>
      <c r="B234" s="89"/>
      <c r="C234" s="89"/>
      <c r="D234" s="75"/>
      <c r="E234" s="76"/>
      <c r="F234" s="77"/>
      <c r="G234" s="78">
        <v>0</v>
      </c>
      <c r="H234" s="79">
        <v>0</v>
      </c>
      <c r="I234" s="79">
        <v>0</v>
      </c>
      <c r="J234" s="80">
        <v>1</v>
      </c>
      <c r="K234" s="79">
        <v>0</v>
      </c>
      <c r="L234" s="65">
        <f>ROUND(IF(H234&gt;=2800,2800*'dofinansowanie umów o pracę'!$D$8,H234*'dofinansowanie umów o pracę'!$D$8),2)</f>
        <v>0</v>
      </c>
      <c r="M234" s="66">
        <f>IFERROR(ROUND(IF(H234&gt;2800,I234/H234*2800,I234)*J234*'dofinansowanie umów o pracę'!$D$8,2),0)</f>
        <v>0</v>
      </c>
      <c r="N234" s="66">
        <f>ROUND(IF(H234&gt;2800,K234/H234*2800,K234)*J234*'dofinansowanie umów o pracę'!$D$8,2)</f>
        <v>0</v>
      </c>
      <c r="O234" s="66">
        <f t="shared" si="7"/>
        <v>0</v>
      </c>
      <c r="P234" s="66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>
      <c r="A235" s="52">
        <v>227</v>
      </c>
      <c r="B235" s="89"/>
      <c r="C235" s="89"/>
      <c r="D235" s="75"/>
      <c r="E235" s="76"/>
      <c r="F235" s="77"/>
      <c r="G235" s="78">
        <v>0</v>
      </c>
      <c r="H235" s="79">
        <v>0</v>
      </c>
      <c r="I235" s="79">
        <v>0</v>
      </c>
      <c r="J235" s="80">
        <v>1</v>
      </c>
      <c r="K235" s="79">
        <v>0</v>
      </c>
      <c r="L235" s="65">
        <f>ROUND(IF(H235&gt;=2800,2800*'dofinansowanie umów o pracę'!$D$8,H235*'dofinansowanie umów o pracę'!$D$8),2)</f>
        <v>0</v>
      </c>
      <c r="M235" s="66">
        <f>IFERROR(ROUND(IF(H235&gt;2800,I235/H235*2800,I235)*J235*'dofinansowanie umów o pracę'!$D$8,2),0)</f>
        <v>0</v>
      </c>
      <c r="N235" s="66">
        <f>ROUND(IF(H235&gt;2800,K235/H235*2800,K235)*J235*'dofinansowanie umów o pracę'!$D$8,2)</f>
        <v>0</v>
      </c>
      <c r="O235" s="66">
        <f t="shared" si="7"/>
        <v>0</v>
      </c>
      <c r="P235" s="66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>
      <c r="A236" s="52">
        <v>228</v>
      </c>
      <c r="B236" s="89"/>
      <c r="C236" s="89"/>
      <c r="D236" s="75"/>
      <c r="E236" s="76"/>
      <c r="F236" s="77"/>
      <c r="G236" s="78">
        <v>0</v>
      </c>
      <c r="H236" s="79">
        <v>0</v>
      </c>
      <c r="I236" s="79">
        <v>0</v>
      </c>
      <c r="J236" s="80">
        <v>1</v>
      </c>
      <c r="K236" s="79">
        <v>0</v>
      </c>
      <c r="L236" s="65">
        <f>ROUND(IF(H236&gt;=2800,2800*'dofinansowanie umów o pracę'!$D$8,H236*'dofinansowanie umów o pracę'!$D$8),2)</f>
        <v>0</v>
      </c>
      <c r="M236" s="66">
        <f>IFERROR(ROUND(IF(H236&gt;2800,I236/H236*2800,I236)*J236*'dofinansowanie umów o pracę'!$D$8,2),0)</f>
        <v>0</v>
      </c>
      <c r="N236" s="66">
        <f>ROUND(IF(H236&gt;2800,K236/H236*2800,K236)*J236*'dofinansowanie umów o pracę'!$D$8,2)</f>
        <v>0</v>
      </c>
      <c r="O236" s="66">
        <f t="shared" si="7"/>
        <v>0</v>
      </c>
      <c r="P236" s="66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>
      <c r="A237" s="52">
        <v>229</v>
      </c>
      <c r="B237" s="89"/>
      <c r="C237" s="89"/>
      <c r="D237" s="75"/>
      <c r="E237" s="76"/>
      <c r="F237" s="77"/>
      <c r="G237" s="78">
        <v>0</v>
      </c>
      <c r="H237" s="79">
        <v>0</v>
      </c>
      <c r="I237" s="79">
        <v>0</v>
      </c>
      <c r="J237" s="80">
        <v>1</v>
      </c>
      <c r="K237" s="79">
        <v>0</v>
      </c>
      <c r="L237" s="65">
        <f>ROUND(IF(H237&gt;=2800,2800*'dofinansowanie umów o pracę'!$D$8,H237*'dofinansowanie umów o pracę'!$D$8),2)</f>
        <v>0</v>
      </c>
      <c r="M237" s="66">
        <f>IFERROR(ROUND(IF(H237&gt;2800,I237/H237*2800,I237)*J237*'dofinansowanie umów o pracę'!$D$8,2),0)</f>
        <v>0</v>
      </c>
      <c r="N237" s="66">
        <f>ROUND(IF(H237&gt;2800,K237/H237*2800,K237)*J237*'dofinansowanie umów o pracę'!$D$8,2)</f>
        <v>0</v>
      </c>
      <c r="O237" s="66">
        <f t="shared" si="7"/>
        <v>0</v>
      </c>
      <c r="P237" s="66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>
      <c r="A238" s="52">
        <v>230</v>
      </c>
      <c r="B238" s="89"/>
      <c r="C238" s="89"/>
      <c r="D238" s="75"/>
      <c r="E238" s="76"/>
      <c r="F238" s="77"/>
      <c r="G238" s="78">
        <v>0</v>
      </c>
      <c r="H238" s="79">
        <v>0</v>
      </c>
      <c r="I238" s="79">
        <v>0</v>
      </c>
      <c r="J238" s="80">
        <v>1</v>
      </c>
      <c r="K238" s="79">
        <v>0</v>
      </c>
      <c r="L238" s="65">
        <f>ROUND(IF(H238&gt;=2800,2800*'dofinansowanie umów o pracę'!$D$8,H238*'dofinansowanie umów o pracę'!$D$8),2)</f>
        <v>0</v>
      </c>
      <c r="M238" s="66">
        <f>IFERROR(ROUND(IF(H238&gt;2800,I238/H238*2800,I238)*J238*'dofinansowanie umów o pracę'!$D$8,2),0)</f>
        <v>0</v>
      </c>
      <c r="N238" s="66">
        <f>ROUND(IF(H238&gt;2800,K238/H238*2800,K238)*J238*'dofinansowanie umów o pracę'!$D$8,2)</f>
        <v>0</v>
      </c>
      <c r="O238" s="66">
        <f t="shared" si="7"/>
        <v>0</v>
      </c>
      <c r="P238" s="66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>
      <c r="A239" s="52">
        <v>231</v>
      </c>
      <c r="B239" s="89"/>
      <c r="C239" s="89"/>
      <c r="D239" s="75"/>
      <c r="E239" s="76"/>
      <c r="F239" s="77"/>
      <c r="G239" s="78">
        <v>0</v>
      </c>
      <c r="H239" s="79">
        <v>0</v>
      </c>
      <c r="I239" s="79">
        <v>0</v>
      </c>
      <c r="J239" s="80">
        <v>1</v>
      </c>
      <c r="K239" s="79">
        <v>0</v>
      </c>
      <c r="L239" s="65">
        <f>ROUND(IF(H239&gt;=2800,2800*'dofinansowanie umów o pracę'!$D$8,H239*'dofinansowanie umów o pracę'!$D$8),2)</f>
        <v>0</v>
      </c>
      <c r="M239" s="66">
        <f>IFERROR(ROUND(IF(H239&gt;2800,I239/H239*2800,I239)*J239*'dofinansowanie umów o pracę'!$D$8,2),0)</f>
        <v>0</v>
      </c>
      <c r="N239" s="66">
        <f>ROUND(IF(H239&gt;2800,K239/H239*2800,K239)*J239*'dofinansowanie umów o pracę'!$D$8,2)</f>
        <v>0</v>
      </c>
      <c r="O239" s="66">
        <f t="shared" si="7"/>
        <v>0</v>
      </c>
      <c r="P239" s="66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>
      <c r="A240" s="52">
        <v>232</v>
      </c>
      <c r="B240" s="89"/>
      <c r="C240" s="89"/>
      <c r="D240" s="75"/>
      <c r="E240" s="76"/>
      <c r="F240" s="77"/>
      <c r="G240" s="78">
        <v>0</v>
      </c>
      <c r="H240" s="79">
        <v>0</v>
      </c>
      <c r="I240" s="79">
        <v>0</v>
      </c>
      <c r="J240" s="80">
        <v>1</v>
      </c>
      <c r="K240" s="79">
        <v>0</v>
      </c>
      <c r="L240" s="65">
        <f>ROUND(IF(H240&gt;=2800,2800*'dofinansowanie umów o pracę'!$D$8,H240*'dofinansowanie umów o pracę'!$D$8),2)</f>
        <v>0</v>
      </c>
      <c r="M240" s="66">
        <f>IFERROR(ROUND(IF(H240&gt;2800,I240/H240*2800,I240)*J240*'dofinansowanie umów o pracę'!$D$8,2),0)</f>
        <v>0</v>
      </c>
      <c r="N240" s="66">
        <f>ROUND(IF(H240&gt;2800,K240/H240*2800,K240)*J240*'dofinansowanie umów o pracę'!$D$8,2)</f>
        <v>0</v>
      </c>
      <c r="O240" s="66">
        <f t="shared" si="7"/>
        <v>0</v>
      </c>
      <c r="P240" s="66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>
      <c r="A241" s="52">
        <v>233</v>
      </c>
      <c r="B241" s="89"/>
      <c r="C241" s="89"/>
      <c r="D241" s="75"/>
      <c r="E241" s="76"/>
      <c r="F241" s="77"/>
      <c r="G241" s="78">
        <v>0</v>
      </c>
      <c r="H241" s="79">
        <v>0</v>
      </c>
      <c r="I241" s="79">
        <v>0</v>
      </c>
      <c r="J241" s="80">
        <v>1</v>
      </c>
      <c r="K241" s="79">
        <v>0</v>
      </c>
      <c r="L241" s="65">
        <f>ROUND(IF(H241&gt;=2800,2800*'dofinansowanie umów o pracę'!$D$8,H241*'dofinansowanie umów o pracę'!$D$8),2)</f>
        <v>0</v>
      </c>
      <c r="M241" s="66">
        <f>IFERROR(ROUND(IF(H241&gt;2800,I241/H241*2800,I241)*J241*'dofinansowanie umów o pracę'!$D$8,2),0)</f>
        <v>0</v>
      </c>
      <c r="N241" s="66">
        <f>ROUND(IF(H241&gt;2800,K241/H241*2800,K241)*J241*'dofinansowanie umów o pracę'!$D$8,2)</f>
        <v>0</v>
      </c>
      <c r="O241" s="66">
        <f t="shared" si="7"/>
        <v>0</v>
      </c>
      <c r="P241" s="66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>
      <c r="A242" s="52">
        <v>234</v>
      </c>
      <c r="B242" s="89"/>
      <c r="C242" s="89"/>
      <c r="D242" s="75"/>
      <c r="E242" s="76"/>
      <c r="F242" s="77"/>
      <c r="G242" s="78">
        <v>0</v>
      </c>
      <c r="H242" s="79">
        <v>0</v>
      </c>
      <c r="I242" s="79">
        <v>0</v>
      </c>
      <c r="J242" s="80">
        <v>1</v>
      </c>
      <c r="K242" s="79">
        <v>0</v>
      </c>
      <c r="L242" s="65">
        <f>ROUND(IF(H242&gt;=2800,2800*'dofinansowanie umów o pracę'!$D$8,H242*'dofinansowanie umów o pracę'!$D$8),2)</f>
        <v>0</v>
      </c>
      <c r="M242" s="66">
        <f>IFERROR(ROUND(IF(H242&gt;2800,I242/H242*2800,I242)*J242*'dofinansowanie umów o pracę'!$D$8,2),0)</f>
        <v>0</v>
      </c>
      <c r="N242" s="66">
        <f>ROUND(IF(H242&gt;2800,K242/H242*2800,K242)*J242*'dofinansowanie umów o pracę'!$D$8,2)</f>
        <v>0</v>
      </c>
      <c r="O242" s="66">
        <f t="shared" si="7"/>
        <v>0</v>
      </c>
      <c r="P242" s="66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>
      <c r="A243" s="52">
        <v>235</v>
      </c>
      <c r="B243" s="89"/>
      <c r="C243" s="89"/>
      <c r="D243" s="75"/>
      <c r="E243" s="76"/>
      <c r="F243" s="77"/>
      <c r="G243" s="78">
        <v>0</v>
      </c>
      <c r="H243" s="79">
        <v>0</v>
      </c>
      <c r="I243" s="79">
        <v>0</v>
      </c>
      <c r="J243" s="80">
        <v>1</v>
      </c>
      <c r="K243" s="79">
        <v>0</v>
      </c>
      <c r="L243" s="65">
        <f>ROUND(IF(H243&gt;=2800,2800*'dofinansowanie umów o pracę'!$D$8,H243*'dofinansowanie umów o pracę'!$D$8),2)</f>
        <v>0</v>
      </c>
      <c r="M243" s="66">
        <f>IFERROR(ROUND(IF(H243&gt;2800,I243/H243*2800,I243)*J243*'dofinansowanie umów o pracę'!$D$8,2),0)</f>
        <v>0</v>
      </c>
      <c r="N243" s="66">
        <f>ROUND(IF(H243&gt;2800,K243/H243*2800,K243)*J243*'dofinansowanie umów o pracę'!$D$8,2)</f>
        <v>0</v>
      </c>
      <c r="O243" s="66">
        <f t="shared" si="7"/>
        <v>0</v>
      </c>
      <c r="P243" s="66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>
      <c r="A244" s="52">
        <v>236</v>
      </c>
      <c r="B244" s="89"/>
      <c r="C244" s="89"/>
      <c r="D244" s="75"/>
      <c r="E244" s="76"/>
      <c r="F244" s="77"/>
      <c r="G244" s="78">
        <v>0</v>
      </c>
      <c r="H244" s="79">
        <v>0</v>
      </c>
      <c r="I244" s="79">
        <v>0</v>
      </c>
      <c r="J244" s="80">
        <v>1</v>
      </c>
      <c r="K244" s="79">
        <v>0</v>
      </c>
      <c r="L244" s="65">
        <f>ROUND(IF(H244&gt;=2800,2800*'dofinansowanie umów o pracę'!$D$8,H244*'dofinansowanie umów o pracę'!$D$8),2)</f>
        <v>0</v>
      </c>
      <c r="M244" s="66">
        <f>IFERROR(ROUND(IF(H244&gt;2800,I244/H244*2800,I244)*J244*'dofinansowanie umów o pracę'!$D$8,2),0)</f>
        <v>0</v>
      </c>
      <c r="N244" s="66">
        <f>ROUND(IF(H244&gt;2800,K244/H244*2800,K244)*J244*'dofinansowanie umów o pracę'!$D$8,2)</f>
        <v>0</v>
      </c>
      <c r="O244" s="66">
        <f t="shared" si="7"/>
        <v>0</v>
      </c>
      <c r="P244" s="66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>
      <c r="A245" s="52">
        <v>237</v>
      </c>
      <c r="B245" s="89"/>
      <c r="C245" s="89"/>
      <c r="D245" s="75"/>
      <c r="E245" s="76"/>
      <c r="F245" s="77"/>
      <c r="G245" s="78">
        <v>0</v>
      </c>
      <c r="H245" s="79">
        <v>0</v>
      </c>
      <c r="I245" s="79">
        <v>0</v>
      </c>
      <c r="J245" s="80">
        <v>1</v>
      </c>
      <c r="K245" s="79">
        <v>0</v>
      </c>
      <c r="L245" s="65">
        <f>ROUND(IF(H245&gt;=2800,2800*'dofinansowanie umów o pracę'!$D$8,H245*'dofinansowanie umów o pracę'!$D$8),2)</f>
        <v>0</v>
      </c>
      <c r="M245" s="66">
        <f>IFERROR(ROUND(IF(H245&gt;2800,I245/H245*2800,I245)*J245*'dofinansowanie umów o pracę'!$D$8,2),0)</f>
        <v>0</v>
      </c>
      <c r="N245" s="66">
        <f>ROUND(IF(H245&gt;2800,K245/H245*2800,K245)*J245*'dofinansowanie umów o pracę'!$D$8,2)</f>
        <v>0</v>
      </c>
      <c r="O245" s="66">
        <f t="shared" si="7"/>
        <v>0</v>
      </c>
      <c r="P245" s="66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>
      <c r="A246" s="52">
        <v>238</v>
      </c>
      <c r="B246" s="89"/>
      <c r="C246" s="89"/>
      <c r="D246" s="75"/>
      <c r="E246" s="76"/>
      <c r="F246" s="77"/>
      <c r="G246" s="78">
        <v>0</v>
      </c>
      <c r="H246" s="79">
        <v>0</v>
      </c>
      <c r="I246" s="79">
        <v>0</v>
      </c>
      <c r="J246" s="80">
        <v>1</v>
      </c>
      <c r="K246" s="79">
        <v>0</v>
      </c>
      <c r="L246" s="65">
        <f>ROUND(IF(H246&gt;=2800,2800*'dofinansowanie umów o pracę'!$D$8,H246*'dofinansowanie umów o pracę'!$D$8),2)</f>
        <v>0</v>
      </c>
      <c r="M246" s="66">
        <f>IFERROR(ROUND(IF(H246&gt;2800,I246/H246*2800,I246)*J246*'dofinansowanie umów o pracę'!$D$8,2),0)</f>
        <v>0</v>
      </c>
      <c r="N246" s="66">
        <f>ROUND(IF(H246&gt;2800,K246/H246*2800,K246)*J246*'dofinansowanie umów o pracę'!$D$8,2)</f>
        <v>0</v>
      </c>
      <c r="O246" s="66">
        <f t="shared" si="7"/>
        <v>0</v>
      </c>
      <c r="P246" s="66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>
      <c r="A247" s="52">
        <v>239</v>
      </c>
      <c r="B247" s="89"/>
      <c r="C247" s="89"/>
      <c r="D247" s="75"/>
      <c r="E247" s="76"/>
      <c r="F247" s="77"/>
      <c r="G247" s="78">
        <v>0</v>
      </c>
      <c r="H247" s="79">
        <v>0</v>
      </c>
      <c r="I247" s="79">
        <v>0</v>
      </c>
      <c r="J247" s="80">
        <v>1</v>
      </c>
      <c r="K247" s="79">
        <v>0</v>
      </c>
      <c r="L247" s="65">
        <f>ROUND(IF(H247&gt;=2800,2800*'dofinansowanie umów o pracę'!$D$8,H247*'dofinansowanie umów o pracę'!$D$8),2)</f>
        <v>0</v>
      </c>
      <c r="M247" s="66">
        <f>IFERROR(ROUND(IF(H247&gt;2800,I247/H247*2800,I247)*J247*'dofinansowanie umów o pracę'!$D$8,2),0)</f>
        <v>0</v>
      </c>
      <c r="N247" s="66">
        <f>ROUND(IF(H247&gt;2800,K247/H247*2800,K247)*J247*'dofinansowanie umów o pracę'!$D$8,2)</f>
        <v>0</v>
      </c>
      <c r="O247" s="66">
        <f t="shared" si="7"/>
        <v>0</v>
      </c>
      <c r="P247" s="66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>
      <c r="A248" s="52">
        <v>240</v>
      </c>
      <c r="B248" s="89"/>
      <c r="C248" s="89"/>
      <c r="D248" s="75"/>
      <c r="E248" s="76"/>
      <c r="F248" s="77"/>
      <c r="G248" s="78">
        <v>0</v>
      </c>
      <c r="H248" s="79">
        <v>0</v>
      </c>
      <c r="I248" s="79">
        <v>0</v>
      </c>
      <c r="J248" s="80">
        <v>1</v>
      </c>
      <c r="K248" s="79">
        <v>0</v>
      </c>
      <c r="L248" s="65">
        <f>ROUND(IF(H248&gt;=2800,2800*'dofinansowanie umów o pracę'!$D$8,H248*'dofinansowanie umów o pracę'!$D$8),2)</f>
        <v>0</v>
      </c>
      <c r="M248" s="66">
        <f>IFERROR(ROUND(IF(H248&gt;2800,I248/H248*2800,I248)*J248*'dofinansowanie umów o pracę'!$D$8,2),0)</f>
        <v>0</v>
      </c>
      <c r="N248" s="66">
        <f>ROUND(IF(H248&gt;2800,K248/H248*2800,K248)*J248*'dofinansowanie umów o pracę'!$D$8,2)</f>
        <v>0</v>
      </c>
      <c r="O248" s="66">
        <f t="shared" si="7"/>
        <v>0</v>
      </c>
      <c r="P248" s="66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>
      <c r="A249" s="52">
        <v>241</v>
      </c>
      <c r="B249" s="89"/>
      <c r="C249" s="89"/>
      <c r="D249" s="75"/>
      <c r="E249" s="76"/>
      <c r="F249" s="77"/>
      <c r="G249" s="78">
        <v>0</v>
      </c>
      <c r="H249" s="79">
        <v>0</v>
      </c>
      <c r="I249" s="79">
        <v>0</v>
      </c>
      <c r="J249" s="80">
        <v>1</v>
      </c>
      <c r="K249" s="79">
        <v>0</v>
      </c>
      <c r="L249" s="65">
        <f>ROUND(IF(H249&gt;=2800,2800*'dofinansowanie umów o pracę'!$D$8,H249*'dofinansowanie umów o pracę'!$D$8),2)</f>
        <v>0</v>
      </c>
      <c r="M249" s="66">
        <f>IFERROR(ROUND(IF(H249&gt;2800,I249/H249*2800,I249)*J249*'dofinansowanie umów o pracę'!$D$8,2),0)</f>
        <v>0</v>
      </c>
      <c r="N249" s="66">
        <f>ROUND(IF(H249&gt;2800,K249/H249*2800,K249)*J249*'dofinansowanie umów o pracę'!$D$8,2)</f>
        <v>0</v>
      </c>
      <c r="O249" s="66">
        <f t="shared" si="7"/>
        <v>0</v>
      </c>
      <c r="P249" s="66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>
      <c r="A250" s="52">
        <v>242</v>
      </c>
      <c r="B250" s="89"/>
      <c r="C250" s="89"/>
      <c r="D250" s="75"/>
      <c r="E250" s="76"/>
      <c r="F250" s="77"/>
      <c r="G250" s="78">
        <v>0</v>
      </c>
      <c r="H250" s="79">
        <v>0</v>
      </c>
      <c r="I250" s="79">
        <v>0</v>
      </c>
      <c r="J250" s="80">
        <v>1</v>
      </c>
      <c r="K250" s="79">
        <v>0</v>
      </c>
      <c r="L250" s="65">
        <f>ROUND(IF(H250&gt;=2800,2800*'dofinansowanie umów o pracę'!$D$8,H250*'dofinansowanie umów o pracę'!$D$8),2)</f>
        <v>0</v>
      </c>
      <c r="M250" s="66">
        <f>IFERROR(ROUND(IF(H250&gt;2800,I250/H250*2800,I250)*J250*'dofinansowanie umów o pracę'!$D$8,2),0)</f>
        <v>0</v>
      </c>
      <c r="N250" s="66">
        <f>ROUND(IF(H250&gt;2800,K250/H250*2800,K250)*J250*'dofinansowanie umów o pracę'!$D$8,2)</f>
        <v>0</v>
      </c>
      <c r="O250" s="66">
        <f t="shared" si="7"/>
        <v>0</v>
      </c>
      <c r="P250" s="66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>
      <c r="A251" s="52">
        <v>243</v>
      </c>
      <c r="B251" s="89"/>
      <c r="C251" s="89"/>
      <c r="D251" s="75"/>
      <c r="E251" s="76"/>
      <c r="F251" s="77"/>
      <c r="G251" s="78">
        <v>0</v>
      </c>
      <c r="H251" s="79">
        <v>0</v>
      </c>
      <c r="I251" s="79">
        <v>0</v>
      </c>
      <c r="J251" s="80">
        <v>1</v>
      </c>
      <c r="K251" s="79">
        <v>0</v>
      </c>
      <c r="L251" s="65">
        <f>ROUND(IF(H251&gt;=2800,2800*'dofinansowanie umów o pracę'!$D$8,H251*'dofinansowanie umów o pracę'!$D$8),2)</f>
        <v>0</v>
      </c>
      <c r="M251" s="66">
        <f>IFERROR(ROUND(IF(H251&gt;2800,I251/H251*2800,I251)*J251*'dofinansowanie umów o pracę'!$D$8,2),0)</f>
        <v>0</v>
      </c>
      <c r="N251" s="66">
        <f>ROUND(IF(H251&gt;2800,K251/H251*2800,K251)*J251*'dofinansowanie umów o pracę'!$D$8,2)</f>
        <v>0</v>
      </c>
      <c r="O251" s="66">
        <f t="shared" si="7"/>
        <v>0</v>
      </c>
      <c r="P251" s="66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>
      <c r="A252" s="52">
        <v>244</v>
      </c>
      <c r="B252" s="89"/>
      <c r="C252" s="89"/>
      <c r="D252" s="75"/>
      <c r="E252" s="76"/>
      <c r="F252" s="77"/>
      <c r="G252" s="78">
        <v>0</v>
      </c>
      <c r="H252" s="79">
        <v>0</v>
      </c>
      <c r="I252" s="79">
        <v>0</v>
      </c>
      <c r="J252" s="80">
        <v>1</v>
      </c>
      <c r="K252" s="79">
        <v>0</v>
      </c>
      <c r="L252" s="65">
        <f>ROUND(IF(H252&gt;=2800,2800*'dofinansowanie umów o pracę'!$D$8,H252*'dofinansowanie umów o pracę'!$D$8),2)</f>
        <v>0</v>
      </c>
      <c r="M252" s="66">
        <f>IFERROR(ROUND(IF(H252&gt;2800,I252/H252*2800,I252)*J252*'dofinansowanie umów o pracę'!$D$8,2),0)</f>
        <v>0</v>
      </c>
      <c r="N252" s="66">
        <f>ROUND(IF(H252&gt;2800,K252/H252*2800,K252)*J252*'dofinansowanie umów o pracę'!$D$8,2)</f>
        <v>0</v>
      </c>
      <c r="O252" s="66">
        <f t="shared" si="7"/>
        <v>0</v>
      </c>
      <c r="P252" s="66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>
      <c r="A253" s="52">
        <v>245</v>
      </c>
      <c r="B253" s="89"/>
      <c r="C253" s="89"/>
      <c r="D253" s="75"/>
      <c r="E253" s="76"/>
      <c r="F253" s="77"/>
      <c r="G253" s="78">
        <v>0</v>
      </c>
      <c r="H253" s="79">
        <v>0</v>
      </c>
      <c r="I253" s="79">
        <v>0</v>
      </c>
      <c r="J253" s="80">
        <v>1</v>
      </c>
      <c r="K253" s="79">
        <v>0</v>
      </c>
      <c r="L253" s="65">
        <f>ROUND(IF(H253&gt;=2800,2800*'dofinansowanie umów o pracę'!$D$8,H253*'dofinansowanie umów o pracę'!$D$8),2)</f>
        <v>0</v>
      </c>
      <c r="M253" s="66">
        <f>IFERROR(ROUND(IF(H253&gt;2800,I253/H253*2800,I253)*J253*'dofinansowanie umów o pracę'!$D$8,2),0)</f>
        <v>0</v>
      </c>
      <c r="N253" s="66">
        <f>ROUND(IF(H253&gt;2800,K253/H253*2800,K253)*J253*'dofinansowanie umów o pracę'!$D$8,2)</f>
        <v>0</v>
      </c>
      <c r="O253" s="66">
        <f t="shared" si="7"/>
        <v>0</v>
      </c>
      <c r="P253" s="66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>
      <c r="A254" s="52">
        <v>246</v>
      </c>
      <c r="B254" s="89"/>
      <c r="C254" s="89"/>
      <c r="D254" s="75"/>
      <c r="E254" s="76"/>
      <c r="F254" s="77"/>
      <c r="G254" s="78">
        <v>0</v>
      </c>
      <c r="H254" s="79">
        <v>0</v>
      </c>
      <c r="I254" s="79">
        <v>0</v>
      </c>
      <c r="J254" s="80">
        <v>1</v>
      </c>
      <c r="K254" s="79">
        <v>0</v>
      </c>
      <c r="L254" s="65">
        <f>ROUND(IF(H254&gt;=2800,2800*'dofinansowanie umów o pracę'!$D$8,H254*'dofinansowanie umów o pracę'!$D$8),2)</f>
        <v>0</v>
      </c>
      <c r="M254" s="66">
        <f>IFERROR(ROUND(IF(H254&gt;2800,I254/H254*2800,I254)*J254*'dofinansowanie umów o pracę'!$D$8,2),0)</f>
        <v>0</v>
      </c>
      <c r="N254" s="66">
        <f>ROUND(IF(H254&gt;2800,K254/H254*2800,K254)*J254*'dofinansowanie umów o pracę'!$D$8,2)</f>
        <v>0</v>
      </c>
      <c r="O254" s="66">
        <f t="shared" si="7"/>
        <v>0</v>
      </c>
      <c r="P254" s="66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>
      <c r="A255" s="52">
        <v>247</v>
      </c>
      <c r="B255" s="89"/>
      <c r="C255" s="89"/>
      <c r="D255" s="75"/>
      <c r="E255" s="76"/>
      <c r="F255" s="77"/>
      <c r="G255" s="78">
        <v>0</v>
      </c>
      <c r="H255" s="79">
        <v>0</v>
      </c>
      <c r="I255" s="79">
        <v>0</v>
      </c>
      <c r="J255" s="80">
        <v>1</v>
      </c>
      <c r="K255" s="79">
        <v>0</v>
      </c>
      <c r="L255" s="65">
        <f>ROUND(IF(H255&gt;=2800,2800*'dofinansowanie umów o pracę'!$D$8,H255*'dofinansowanie umów o pracę'!$D$8),2)</f>
        <v>0</v>
      </c>
      <c r="M255" s="66">
        <f>IFERROR(ROUND(IF(H255&gt;2800,I255/H255*2800,I255)*J255*'dofinansowanie umów o pracę'!$D$8,2),0)</f>
        <v>0</v>
      </c>
      <c r="N255" s="66">
        <f>ROUND(IF(H255&gt;2800,K255/H255*2800,K255)*J255*'dofinansowanie umów o pracę'!$D$8,2)</f>
        <v>0</v>
      </c>
      <c r="O255" s="66">
        <f t="shared" si="7"/>
        <v>0</v>
      </c>
      <c r="P255" s="66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>
      <c r="A256" s="52">
        <v>248</v>
      </c>
      <c r="B256" s="89"/>
      <c r="C256" s="89"/>
      <c r="D256" s="75"/>
      <c r="E256" s="76"/>
      <c r="F256" s="77"/>
      <c r="G256" s="78">
        <v>0</v>
      </c>
      <c r="H256" s="79">
        <v>0</v>
      </c>
      <c r="I256" s="79">
        <v>0</v>
      </c>
      <c r="J256" s="80">
        <v>1</v>
      </c>
      <c r="K256" s="79">
        <v>0</v>
      </c>
      <c r="L256" s="65">
        <f>ROUND(IF(H256&gt;=2800,2800*'dofinansowanie umów o pracę'!$D$8,H256*'dofinansowanie umów o pracę'!$D$8),2)</f>
        <v>0</v>
      </c>
      <c r="M256" s="66">
        <f>IFERROR(ROUND(IF(H256&gt;2800,I256/H256*2800,I256)*J256*'dofinansowanie umów o pracę'!$D$8,2),0)</f>
        <v>0</v>
      </c>
      <c r="N256" s="66">
        <f>ROUND(IF(H256&gt;2800,K256/H256*2800,K256)*J256*'dofinansowanie umów o pracę'!$D$8,2)</f>
        <v>0</v>
      </c>
      <c r="O256" s="66">
        <f t="shared" si="7"/>
        <v>0</v>
      </c>
      <c r="P256" s="66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.75" thickBot="1">
      <c r="A257" s="55">
        <v>249</v>
      </c>
      <c r="B257" s="91"/>
      <c r="C257" s="91"/>
      <c r="D257" s="83"/>
      <c r="E257" s="83"/>
      <c r="F257" s="84"/>
      <c r="G257" s="85">
        <v>0</v>
      </c>
      <c r="H257" s="86">
        <v>0</v>
      </c>
      <c r="I257" s="86">
        <v>0</v>
      </c>
      <c r="J257" s="87">
        <v>1</v>
      </c>
      <c r="K257" s="86">
        <v>0</v>
      </c>
      <c r="L257" s="71">
        <f>ROUND(IF(H257&gt;=2800,2800*'dofinansowanie umów o pracę'!$D$8,H257*'dofinansowanie umów o pracę'!$D$8),2)</f>
        <v>0</v>
      </c>
      <c r="M257" s="67">
        <f>IFERROR(ROUND(IF(H257&gt;2800,I257/H257*2800,I257)*J257*'dofinansowanie umów o pracę'!$D$8,2),0)</f>
        <v>0</v>
      </c>
      <c r="N257" s="67">
        <f>ROUND(IF(H257&gt;2800,K257/H257*2800,K257)*J257*'dofinansowanie umów o pracę'!$D$8,2)</f>
        <v>0</v>
      </c>
      <c r="O257" s="67">
        <f t="shared" si="7"/>
        <v>0</v>
      </c>
      <c r="P257" s="67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algorithmName="SHA-512" hashValue="8xHR0VnqfkDJ+HY8j2/OFSb1NMAQ7YmOmqgV0JKiDVaxknkNop4ie5g39Oz/0E7P0FLzF/waeA0Ba4Bc9Z+hdQ==" saltValue="wb8HO5sKpFYxCrec8/hu0w==" spinCount="100000" sheet="1" formatCells="0" formatColumns="0" formatRows="0" insertColumns="0" insertHyperlinks="0" deleteColumns="0" deleteRows="0" sort="0" autoFilter="0" pivotTables="0"/>
  <mergeCells count="17">
    <mergeCell ref="H5:L5"/>
    <mergeCell ref="I7:I8"/>
    <mergeCell ref="K7:K8"/>
    <mergeCell ref="J6:N6"/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</mergeCells>
  <dataValidations count="11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>
      <formula1>0</formula1>
      <formula2>3*5198.58</formula2>
    </dataValidation>
    <dataValidation type="list" allowBlank="1" showInputMessage="1" showErrorMessage="1" sqref="G9:G257">
      <formula1>$S$10:$S$11</formula1>
    </dataValidation>
    <dataValidation type="list" operator="greaterThanOrEqual" allowBlank="1" showErrorMessage="1" errorTitle="Błąd" sqref="J9:J257">
      <formula1>$S$10:$S$11</formula1>
    </dataValidation>
    <dataValidation type="list" allowBlank="1" showInputMessage="1" showErrorMessage="1" sqref="F9:F257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>
      <formula1>AND(LEN(E9)+LEN(D9)=LEN(E9))</formula1>
    </dataValidation>
    <dataValidation type="decimal" operator="greaterThan" allowBlank="1" showErrorMessage="1" errorTitle="Błąd" error="Wynagrodzenia brutto pracownika jest wartością niepoprawną." sqref="H9:H257">
      <formula1>0</formula1>
    </dataValidation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200-00000B000000}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200-00000C000000}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MRPiT</dc:creator>
  <cp:lastModifiedBy>Aleksandra Cecota</cp:lastModifiedBy>
  <cp:lastPrinted>2020-04-30T14:49:30Z</cp:lastPrinted>
  <dcterms:created xsi:type="dcterms:W3CDTF">2020-03-26T11:37:01Z</dcterms:created>
  <dcterms:modified xsi:type="dcterms:W3CDTF">2021-01-13T08:18:53Z</dcterms:modified>
</cp:coreProperties>
</file>